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765" windowHeight="5145" activeTab="3"/>
  </bookViews>
  <sheets>
    <sheet name="検証（GBPUSD1H）" sheetId="1" r:id="rId1"/>
    <sheet name="画像" sheetId="2" r:id="rId2"/>
    <sheet name="気づき" sheetId="3" r:id="rId3"/>
    <sheet name="検証終了通貨" sheetId="4" r:id="rId4"/>
    <sheet name="テンプレ" sheetId="5" r:id="rId5"/>
  </sheets>
  <definedNames/>
  <calcPr fullCalcOnLoad="1"/>
</workbook>
</file>

<file path=xl/sharedStrings.xml><?xml version="1.0" encoding="utf-8"?>
<sst xmlns="http://schemas.openxmlformats.org/spreadsheetml/2006/main" count="303" uniqueCount="54">
  <si>
    <t>気付き　質問</t>
  </si>
  <si>
    <t>感想</t>
  </si>
  <si>
    <t>今後</t>
  </si>
  <si>
    <t>売</t>
  </si>
  <si>
    <t>買</t>
  </si>
  <si>
    <t>通貨ペア</t>
  </si>
  <si>
    <t>時間足</t>
  </si>
  <si>
    <t>当初資金</t>
  </si>
  <si>
    <t>最終資金</t>
  </si>
  <si>
    <t>エントリー理由</t>
  </si>
  <si>
    <t>決済理由</t>
  </si>
  <si>
    <t>損益金額</t>
  </si>
  <si>
    <t>損益pips</t>
  </si>
  <si>
    <t>最大ドローアップ</t>
  </si>
  <si>
    <t>最大ドローダウン</t>
  </si>
  <si>
    <t>勝数</t>
  </si>
  <si>
    <t>負数</t>
  </si>
  <si>
    <t>引分</t>
  </si>
  <si>
    <t>勝率</t>
  </si>
  <si>
    <t>最大連勝</t>
  </si>
  <si>
    <t>最大連敗</t>
  </si>
  <si>
    <t>No.</t>
  </si>
  <si>
    <t>資金</t>
  </si>
  <si>
    <t>エントリー</t>
  </si>
  <si>
    <t>リスク（3%）</t>
  </si>
  <si>
    <t>ロット</t>
  </si>
  <si>
    <t>決済</t>
  </si>
  <si>
    <t>損益</t>
  </si>
  <si>
    <t>西暦</t>
  </si>
  <si>
    <t>日付</t>
  </si>
  <si>
    <t>売買</t>
  </si>
  <si>
    <t>レート</t>
  </si>
  <si>
    <t>pips</t>
  </si>
  <si>
    <t>損失上限</t>
  </si>
  <si>
    <t>金額</t>
  </si>
  <si>
    <t>・トレーリングストップ（ダウ理論）</t>
  </si>
  <si>
    <t>日足</t>
  </si>
  <si>
    <t>売</t>
  </si>
  <si>
    <t>10MA・20MAの両方の上側にキャンドルがあれば買い方向、下側なら売り方向。MAに触れてPB出現でエントリー待ち、PB高値or安値ブレイクでエントリー。</t>
  </si>
  <si>
    <t>検証終了通貨</t>
  </si>
  <si>
    <t>通貨ペア</t>
  </si>
  <si>
    <t>終了日</t>
  </si>
  <si>
    <t>ルール</t>
  </si>
  <si>
    <t>PB</t>
  </si>
  <si>
    <t>日足</t>
  </si>
  <si>
    <t>4Ｈ足</t>
  </si>
  <si>
    <t>１Ｈ足</t>
  </si>
  <si>
    <t>GBP/USD</t>
  </si>
  <si>
    <t>１時間足</t>
  </si>
  <si>
    <t>ＧＢＰ/ＵＳＤ</t>
  </si>
  <si>
    <t>ルールに拘り、プラス・マイナスを意識せずに検証を行っていますが、大きくプラスになりました。　勝率は３１％ですが、何度か大きいレバレッジで大きく利を伸ばせていることが原因です、実際に利益を伸ばすのが一番難し作業ですが、機械的にルールに拘り、実行することで、できそうな気がしてきております。　極力今までの悪い癖を反映させて検証を行いました、（例・ＭＡに触れそうなレベルでのイン・・等）　約８か月で１００トレード、１時間足で月に１１回、週に２～３トレードで我慢ができるのか、疑問ですが、それも検証で理解できると思いました。</t>
  </si>
  <si>
    <t>ボラが狭くなって、十字線が発生した際は、特に損切り幅が小さくなるため、必然的にレバレッジが大きくなる、それも機械的に実行できなければ、検証通りにならない。安易なトレーリングをすることで、利益が伸ばせなく確率が高いと感じます、それも検証の数を重ねて、覚悟を決めるしか。方法が無いように感じました。　今までは一部決済とか、チキン利食いで、コツコツドカンを何度も何度も繰り返してきましたので、絶対に検証を重ねて、間隔を掴みたいと思います。</t>
  </si>
  <si>
    <t>今日までは、ＰＢのみで検証をしておりますが、少し早いですが２ケ月目のルールを少し取り入れて、検証を実行したいと思っております、　又、平行してデモも行う予定です。何かアドバイスがありましたら、宜しくお願い致します。</t>
  </si>
  <si>
    <t>ＵＳＤ/ＪＰＹ</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</si>
</sst>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quot;¥&quot;* #,##0_-;\-&quot;¥&quot;* #,##0_-;_-&quot;¥&quot;* &quot;-&quot;_-;_-@_-"/>
    <numFmt numFmtId="178" formatCode="_-* #,##0.00_-;\-* #,##0.00_-;_-* &quot;-&quot;??_-;_-@_-"/>
    <numFmt numFmtId="179" formatCode="_-&quot;¥&quot;* #,##0.00_-;\-&quot;¥&quot;* #,##0.00_-;_-&quot;¥&quot;* &quot;-&quot;??_-;_-@_-"/>
    <numFmt numFmtId="180" formatCode="0.00_ ;[Red]\-0.00\ "/>
    <numFmt numFmtId="181" formatCode="0.00_ "/>
    <numFmt numFmtId="182" formatCode="0.0_);[Red]\(0.0\)"/>
    <numFmt numFmtId="183" formatCode="m/d;@"/>
    <numFmt numFmtId="184" formatCode="&quot;¥&quot;#,##0_);[Red]\(&quot;¥&quot;#,##0\)"/>
    <numFmt numFmtId="185" formatCode="0_);[Red]\(0\)"/>
    <numFmt numFmtId="186" formatCode="#,##0_ ;[Red]\-#,##0\ "/>
    <numFmt numFmtId="187" formatCode="0.0%"/>
    <numFmt numFmtId="188" formatCode="yyyy/m/d;@"/>
    <numFmt numFmtId="189" formatCode="#,##0_ "/>
    <numFmt numFmtId="190" formatCode="0.0_ ;[Red]\-0.0\ "/>
  </numFmts>
  <fonts count="42">
    <font>
      <sz val="11"/>
      <color indexed="8"/>
      <name val="ＭＳ Ｐゴシック"/>
      <family val="3"/>
    </font>
    <font>
      <sz val="11"/>
      <name val="ＭＳ Ｐゴシック"/>
      <family val="3"/>
    </font>
    <font>
      <sz val="6"/>
      <name val="ＭＳ Ｐゴシック"/>
      <family val="3"/>
    </font>
    <font>
      <b/>
      <sz val="11"/>
      <color indexed="8"/>
      <name val="ＭＳ Ｐゴシック"/>
      <family val="3"/>
    </font>
    <font>
      <b/>
      <sz val="14"/>
      <color indexed="8"/>
      <name val="ＭＳ Ｐゴシック"/>
      <family val="3"/>
    </font>
    <font>
      <sz val="14"/>
      <color indexed="8"/>
      <name val="ＭＳ Ｐゴシック"/>
      <family val="3"/>
    </font>
    <font>
      <b/>
      <sz val="12"/>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b/>
      <sz val="14"/>
      <color rgb="FFFF0000"/>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CC"/>
        <bgColor indexed="64"/>
      </patternFill>
    </fill>
    <fill>
      <patternFill patternType="solid">
        <fgColor rgb="FFCCCCFF"/>
        <bgColor indexed="64"/>
      </patternFill>
    </fill>
    <fill>
      <patternFill patternType="solid">
        <fgColor rgb="FFCCFFFF"/>
        <bgColor indexed="64"/>
      </patternFill>
    </fill>
    <fill>
      <patternFill patternType="solid">
        <fgColor rgb="FFFFCCFF"/>
        <bgColor indexed="64"/>
      </patternFill>
    </fill>
    <fill>
      <patternFill patternType="solid">
        <fgColor rgb="FFEAEAEA"/>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style="thin"/>
      <right style="thin"/>
      <top>
        <color indexed="63"/>
      </top>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38" fillId="31" borderId="4" applyNumberFormat="0" applyAlignment="0" applyProtection="0"/>
    <xf numFmtId="0" fontId="0" fillId="0" borderId="0">
      <alignment vertical="center"/>
      <protection/>
    </xf>
    <xf numFmtId="0" fontId="0" fillId="0" borderId="0">
      <alignment vertical="center"/>
      <protection/>
    </xf>
    <xf numFmtId="0" fontId="39" fillId="32" borderId="0" applyNumberFormat="0" applyBorder="0" applyAlignment="0" applyProtection="0"/>
  </cellStyleXfs>
  <cellXfs count="79">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187" fontId="0" fillId="0" borderId="10" xfId="42" applyNumberFormat="1" applyFont="1" applyBorder="1" applyAlignment="1">
      <alignment horizontal="center" vertical="center"/>
    </xf>
    <xf numFmtId="0" fontId="35" fillId="31" borderId="10" xfId="0" applyFont="1" applyFill="1" applyBorder="1" applyAlignment="1">
      <alignment horizontal="center" vertical="center" shrinkToFit="1"/>
    </xf>
    <xf numFmtId="0" fontId="35" fillId="33" borderId="10" xfId="0" applyFont="1" applyFill="1" applyBorder="1" applyAlignment="1">
      <alignment horizontal="center" vertical="center" shrinkToFit="1"/>
    </xf>
    <xf numFmtId="181" fontId="40" fillId="0" borderId="10" xfId="0" applyNumberFormat="1" applyFont="1" applyFill="1" applyBorder="1" applyAlignment="1">
      <alignment horizontal="center" vertical="center"/>
    </xf>
    <xf numFmtId="0" fontId="0" fillId="0" borderId="11" xfId="0" applyBorder="1" applyAlignment="1">
      <alignment horizontal="center" vertical="center"/>
    </xf>
    <xf numFmtId="183" fontId="40" fillId="0" borderId="10" xfId="0" applyNumberFormat="1" applyFont="1" applyFill="1" applyBorder="1" applyAlignment="1">
      <alignment horizontal="center" vertical="center"/>
    </xf>
    <xf numFmtId="0" fontId="35" fillId="6" borderId="11" xfId="0" applyFont="1" applyFill="1" applyBorder="1" applyAlignment="1">
      <alignment vertical="center"/>
    </xf>
    <xf numFmtId="0" fontId="0" fillId="0" borderId="12" xfId="0" applyBorder="1" applyAlignment="1">
      <alignment horizontal="center" vertical="center"/>
    </xf>
    <xf numFmtId="0" fontId="35" fillId="0" borderId="12" xfId="0" applyFont="1" applyFill="1" applyBorder="1" applyAlignment="1">
      <alignment horizontal="center" vertical="center"/>
    </xf>
    <xf numFmtId="0" fontId="0" fillId="0" borderId="12" xfId="0" applyFill="1" applyBorder="1" applyAlignment="1">
      <alignment horizontal="center" vertical="center"/>
    </xf>
    <xf numFmtId="0" fontId="35" fillId="0" borderId="12" xfId="0" applyFont="1" applyFill="1" applyBorder="1" applyAlignment="1">
      <alignment vertical="center"/>
    </xf>
    <xf numFmtId="0" fontId="0" fillId="0" borderId="13" xfId="0" applyFill="1" applyBorder="1" applyAlignment="1">
      <alignment horizontal="center" vertical="center"/>
    </xf>
    <xf numFmtId="0" fontId="35" fillId="0" borderId="13" xfId="0" applyFont="1" applyFill="1" applyBorder="1" applyAlignment="1">
      <alignment horizontal="center" vertical="center"/>
    </xf>
    <xf numFmtId="0" fontId="0" fillId="0" borderId="14" xfId="0" applyBorder="1" applyAlignment="1">
      <alignment horizontal="center" vertical="center"/>
    </xf>
    <xf numFmtId="187" fontId="0" fillId="0" borderId="12" xfId="42" applyNumberFormat="1" applyFont="1" applyFill="1" applyBorder="1" applyAlignment="1">
      <alignment horizontal="center" vertical="center"/>
    </xf>
    <xf numFmtId="0" fontId="35" fillId="6" borderId="15" xfId="0" applyFont="1" applyFill="1" applyBorder="1" applyAlignment="1">
      <alignment vertical="center"/>
    </xf>
    <xf numFmtId="0" fontId="35" fillId="28" borderId="10" xfId="0" applyFont="1" applyFill="1" applyBorder="1" applyAlignment="1">
      <alignment horizontal="center" vertical="center" shrinkToFit="1"/>
    </xf>
    <xf numFmtId="0" fontId="40" fillId="0" borderId="10" xfId="0" applyFont="1" applyFill="1" applyBorder="1" applyAlignment="1">
      <alignment horizontal="center" vertical="center"/>
    </xf>
    <xf numFmtId="0" fontId="35" fillId="6" borderId="10" xfId="0" applyFont="1" applyFill="1" applyBorder="1" applyAlignment="1">
      <alignment horizontal="center" vertical="center"/>
    </xf>
    <xf numFmtId="0" fontId="35" fillId="6" borderId="14" xfId="0" applyFont="1" applyFill="1" applyBorder="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vertical="center"/>
    </xf>
    <xf numFmtId="0" fontId="4" fillId="0" borderId="10" xfId="0" applyFont="1" applyBorder="1" applyAlignment="1">
      <alignment horizontal="center" vertical="center"/>
    </xf>
    <xf numFmtId="0" fontId="5" fillId="0" borderId="10" xfId="0" applyFont="1" applyBorder="1" applyAlignment="1">
      <alignment horizontal="center" vertical="center"/>
    </xf>
    <xf numFmtId="0" fontId="4" fillId="18" borderId="10" xfId="0" applyFont="1" applyFill="1" applyBorder="1" applyAlignment="1">
      <alignment horizontal="center" vertical="center"/>
    </xf>
    <xf numFmtId="0" fontId="41" fillId="18" borderId="10" xfId="0" applyFont="1" applyFill="1" applyBorder="1" applyAlignment="1">
      <alignment horizontal="center" vertical="center"/>
    </xf>
    <xf numFmtId="0" fontId="41" fillId="0" borderId="0" xfId="0" applyFont="1" applyAlignment="1">
      <alignment horizontal="center" vertical="center"/>
    </xf>
    <xf numFmtId="14" fontId="41" fillId="0" borderId="10" xfId="0" applyNumberFormat="1" applyFont="1" applyBorder="1" applyAlignment="1">
      <alignment horizontal="center" vertical="center"/>
    </xf>
    <xf numFmtId="0" fontId="41" fillId="0" borderId="10" xfId="0" applyFont="1" applyBorder="1" applyAlignment="1">
      <alignment horizontal="center" vertical="center"/>
    </xf>
    <xf numFmtId="0" fontId="6" fillId="0" borderId="0" xfId="0" applyFont="1" applyAlignment="1">
      <alignment horizontal="center" vertical="center"/>
    </xf>
    <xf numFmtId="0" fontId="40" fillId="0" borderId="10" xfId="0" applyFont="1" applyFill="1" applyBorder="1" applyAlignment="1">
      <alignment horizontal="center" vertical="center"/>
    </xf>
    <xf numFmtId="0" fontId="35" fillId="6" borderId="14" xfId="0" applyFont="1" applyFill="1" applyBorder="1" applyAlignment="1">
      <alignment horizontal="center" vertical="center"/>
    </xf>
    <xf numFmtId="0" fontId="35" fillId="6" borderId="10" xfId="0" applyFont="1" applyFill="1" applyBorder="1" applyAlignment="1">
      <alignment horizontal="center" vertical="center"/>
    </xf>
    <xf numFmtId="189" fontId="40" fillId="0" borderId="10" xfId="0" applyNumberFormat="1" applyFont="1" applyFill="1" applyBorder="1" applyAlignment="1">
      <alignment horizontal="center" vertical="center"/>
    </xf>
    <xf numFmtId="0" fontId="40" fillId="0" borderId="10" xfId="0" applyFont="1" applyFill="1" applyBorder="1" applyAlignment="1">
      <alignment horizontal="center" vertical="center"/>
    </xf>
    <xf numFmtId="186" fontId="40" fillId="0" borderId="10" xfId="0" applyNumberFormat="1" applyFont="1" applyFill="1" applyBorder="1" applyAlignment="1">
      <alignment horizontal="center" vertical="center"/>
    </xf>
    <xf numFmtId="190" fontId="40" fillId="0" borderId="10" xfId="0" applyNumberFormat="1" applyFont="1" applyFill="1" applyBorder="1" applyAlignment="1">
      <alignment horizontal="center" vertical="center"/>
    </xf>
    <xf numFmtId="0" fontId="35" fillId="34" borderId="10" xfId="0" applyFont="1" applyFill="1" applyBorder="1" applyAlignment="1">
      <alignment horizontal="center" vertical="center" shrinkToFit="1"/>
    </xf>
    <xf numFmtId="0" fontId="35" fillId="28" borderId="16" xfId="0" applyFont="1" applyFill="1" applyBorder="1" applyAlignment="1">
      <alignment horizontal="center" vertical="center" shrinkToFit="1"/>
    </xf>
    <xf numFmtId="0" fontId="35" fillId="28" borderId="11" xfId="0" applyFont="1" applyFill="1" applyBorder="1" applyAlignment="1">
      <alignment horizontal="center" vertical="center" shrinkToFit="1"/>
    </xf>
    <xf numFmtId="0" fontId="35" fillId="31" borderId="16" xfId="0" applyFont="1" applyFill="1" applyBorder="1" applyAlignment="1">
      <alignment horizontal="center" vertical="center" shrinkToFit="1"/>
    </xf>
    <xf numFmtId="0" fontId="35" fillId="31" borderId="11" xfId="0" applyFont="1" applyFill="1" applyBorder="1" applyAlignment="1">
      <alignment horizontal="center" vertical="center" shrinkToFit="1"/>
    </xf>
    <xf numFmtId="0" fontId="35" fillId="33" borderId="16" xfId="0" applyFont="1" applyFill="1" applyBorder="1" applyAlignment="1">
      <alignment horizontal="center" vertical="center" shrinkToFit="1"/>
    </xf>
    <xf numFmtId="0" fontId="35" fillId="33" borderId="11" xfId="0" applyFont="1" applyFill="1" applyBorder="1" applyAlignment="1">
      <alignment horizontal="center" vertical="center" shrinkToFit="1"/>
    </xf>
    <xf numFmtId="0" fontId="35" fillId="35" borderId="17" xfId="0" applyFont="1" applyFill="1" applyBorder="1" applyAlignment="1">
      <alignment horizontal="center" vertical="center" shrinkToFit="1"/>
    </xf>
    <xf numFmtId="0" fontId="35" fillId="35" borderId="10" xfId="0" applyFont="1" applyFill="1" applyBorder="1" applyAlignment="1">
      <alignment horizontal="center" vertical="center" shrinkToFit="1"/>
    </xf>
    <xf numFmtId="0" fontId="35" fillId="36" borderId="15" xfId="0" applyFont="1" applyFill="1" applyBorder="1" applyAlignment="1">
      <alignment horizontal="center" vertical="center" shrinkToFit="1"/>
    </xf>
    <xf numFmtId="0" fontId="35" fillId="36" borderId="18" xfId="0" applyFont="1" applyFill="1" applyBorder="1" applyAlignment="1">
      <alignment horizontal="center" vertical="center" shrinkToFit="1"/>
    </xf>
    <xf numFmtId="0" fontId="35" fillId="36" borderId="19" xfId="0" applyFont="1" applyFill="1" applyBorder="1" applyAlignment="1">
      <alignment horizontal="center" vertical="center" shrinkToFit="1"/>
    </xf>
    <xf numFmtId="0" fontId="35" fillId="36" borderId="20" xfId="0" applyFont="1" applyFill="1" applyBorder="1" applyAlignment="1">
      <alignment horizontal="center" vertical="center" shrinkToFit="1"/>
    </xf>
    <xf numFmtId="0" fontId="35" fillId="28" borderId="19" xfId="0" applyFont="1" applyFill="1" applyBorder="1" applyAlignment="1">
      <alignment horizontal="center" vertical="center" shrinkToFit="1"/>
    </xf>
    <xf numFmtId="0" fontId="35" fillId="28" borderId="12" xfId="0" applyFont="1" applyFill="1" applyBorder="1" applyAlignment="1">
      <alignment horizontal="center" vertical="center" shrinkToFit="1"/>
    </xf>
    <xf numFmtId="0" fontId="35" fillId="31" borderId="19" xfId="0" applyFont="1" applyFill="1" applyBorder="1" applyAlignment="1">
      <alignment horizontal="center" vertical="center" shrinkToFit="1"/>
    </xf>
    <xf numFmtId="0" fontId="35" fillId="31" borderId="12" xfId="0" applyFont="1" applyFill="1" applyBorder="1" applyAlignment="1">
      <alignment horizontal="center" vertical="center" shrinkToFit="1"/>
    </xf>
    <xf numFmtId="0" fontId="35" fillId="37" borderId="10" xfId="0" applyFont="1" applyFill="1" applyBorder="1" applyAlignment="1">
      <alignment horizontal="center" vertical="center" shrinkToFit="1"/>
    </xf>
    <xf numFmtId="0" fontId="35" fillId="33" borderId="19" xfId="0" applyFont="1" applyFill="1" applyBorder="1" applyAlignment="1">
      <alignment horizontal="center" vertical="center" shrinkToFit="1"/>
    </xf>
    <xf numFmtId="0" fontId="35" fillId="33" borderId="12" xfId="0" applyFont="1" applyFill="1" applyBorder="1" applyAlignment="1">
      <alignment horizontal="center" vertical="center" shrinkToFit="1"/>
    </xf>
    <xf numFmtId="0" fontId="35" fillId="6" borderId="10" xfId="0" applyFont="1" applyFill="1" applyBorder="1" applyAlignment="1">
      <alignment horizontal="center" vertical="center" shrinkToFit="1"/>
    </xf>
    <xf numFmtId="189" fontId="0" fillId="0" borderId="10" xfId="0" applyNumberFormat="1" applyBorder="1" applyAlignment="1">
      <alignment horizontal="center" vertical="center"/>
    </xf>
    <xf numFmtId="186" fontId="0" fillId="0" borderId="10" xfId="0" applyNumberFormat="1" applyBorder="1" applyAlignment="1">
      <alignment horizontal="center" vertical="center"/>
    </xf>
    <xf numFmtId="0" fontId="35" fillId="6" borderId="14" xfId="0" applyFont="1" applyFill="1" applyBorder="1" applyAlignment="1">
      <alignment horizontal="center" vertical="center"/>
    </xf>
    <xf numFmtId="0" fontId="35" fillId="6" borderId="10" xfId="0" applyFont="1" applyFill="1" applyBorder="1" applyAlignment="1">
      <alignment horizontal="center" vertical="center"/>
    </xf>
    <xf numFmtId="0" fontId="0" fillId="0" borderId="16" xfId="0" applyBorder="1" applyAlignment="1">
      <alignment horizontal="center" vertical="center"/>
    </xf>
    <xf numFmtId="0" fontId="0" fillId="0" borderId="11" xfId="0" applyBorder="1" applyAlignment="1">
      <alignment horizontal="center" vertical="center"/>
    </xf>
    <xf numFmtId="0" fontId="0" fillId="0" borderId="10" xfId="0" applyBorder="1" applyAlignment="1">
      <alignment horizontal="center" vertical="center"/>
    </xf>
    <xf numFmtId="190" fontId="0" fillId="0" borderId="10" xfId="0" applyNumberFormat="1" applyBorder="1" applyAlignment="1">
      <alignment horizontal="center" vertical="center"/>
    </xf>
    <xf numFmtId="0" fontId="0" fillId="0" borderId="10" xfId="0" applyBorder="1" applyAlignment="1">
      <alignment vertical="center" wrapText="1"/>
    </xf>
    <xf numFmtId="0" fontId="0" fillId="0" borderId="10" xfId="0" applyBorder="1" applyAlignment="1">
      <alignment vertical="center"/>
    </xf>
    <xf numFmtId="0" fontId="0" fillId="0" borderId="0" xfId="0" applyAlignment="1">
      <alignment horizontal="left" vertical="top" wrapText="1"/>
    </xf>
    <xf numFmtId="0" fontId="0" fillId="0" borderId="0" xfId="0" applyAlignment="1">
      <alignment horizontal="left" vertical="top"/>
    </xf>
    <xf numFmtId="0" fontId="0" fillId="0" borderId="0" xfId="0" applyFont="1" applyAlignment="1">
      <alignment vertical="top" wrapText="1"/>
    </xf>
    <xf numFmtId="0" fontId="0" fillId="0" borderId="0" xfId="0" applyAlignment="1">
      <alignment vertical="top"/>
    </xf>
    <xf numFmtId="0" fontId="0" fillId="0" borderId="0" xfId="0" applyAlignment="1">
      <alignmen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dxfs count="18">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FF0000"/>
      </font>
      <border/>
    </dxf>
    <dxf>
      <font>
        <b/>
        <i val="0"/>
        <color rgb="FF0000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4.png" /><Relationship Id="rId4" Type="http://schemas.openxmlformats.org/officeDocument/2006/relationships/image" Target="../media/image5.png" /><Relationship Id="rId5" Type="http://schemas.openxmlformats.org/officeDocument/2006/relationships/image" Target="../media/image6.png" /><Relationship Id="rId6" Type="http://schemas.openxmlformats.org/officeDocument/2006/relationships/image" Target="../media/image7.png" /><Relationship Id="rId7" Type="http://schemas.openxmlformats.org/officeDocument/2006/relationships/image" Target="../media/image8.png" /><Relationship Id="rId8" Type="http://schemas.openxmlformats.org/officeDocument/2006/relationships/image" Target="../media/image9.png" /><Relationship Id="rId9" Type="http://schemas.openxmlformats.org/officeDocument/2006/relationships/image" Target="../media/image10.png" /><Relationship Id="rId10"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18</xdr:col>
      <xdr:colOff>609600</xdr:colOff>
      <xdr:row>33</xdr:row>
      <xdr:rowOff>28575</xdr:rowOff>
    </xdr:to>
    <xdr:pic>
      <xdr:nvPicPr>
        <xdr:cNvPr id="1" name="図 1"/>
        <xdr:cNvPicPr preferRelativeResize="1">
          <a:picLocks noChangeAspect="1"/>
        </xdr:cNvPicPr>
      </xdr:nvPicPr>
      <xdr:blipFill>
        <a:blip r:embed="rId1"/>
        <a:stretch>
          <a:fillRect/>
        </a:stretch>
      </xdr:blipFill>
      <xdr:spPr>
        <a:xfrm>
          <a:off x="0" y="0"/>
          <a:ext cx="12773025" cy="5686425"/>
        </a:xfrm>
        <a:prstGeom prst="rect">
          <a:avLst/>
        </a:prstGeom>
        <a:noFill/>
        <a:ln w="9525" cmpd="sng">
          <a:noFill/>
        </a:ln>
      </xdr:spPr>
    </xdr:pic>
    <xdr:clientData/>
  </xdr:twoCellAnchor>
  <xdr:twoCellAnchor editAs="oneCell">
    <xdr:from>
      <xdr:col>0</xdr:col>
      <xdr:colOff>0</xdr:colOff>
      <xdr:row>34</xdr:row>
      <xdr:rowOff>9525</xdr:rowOff>
    </xdr:from>
    <xdr:to>
      <xdr:col>18</xdr:col>
      <xdr:colOff>628650</xdr:colOff>
      <xdr:row>66</xdr:row>
      <xdr:rowOff>152400</xdr:rowOff>
    </xdr:to>
    <xdr:pic>
      <xdr:nvPicPr>
        <xdr:cNvPr id="2" name="図 3"/>
        <xdr:cNvPicPr preferRelativeResize="1">
          <a:picLocks noChangeAspect="1"/>
        </xdr:cNvPicPr>
      </xdr:nvPicPr>
      <xdr:blipFill>
        <a:blip r:embed="rId2"/>
        <a:stretch>
          <a:fillRect/>
        </a:stretch>
      </xdr:blipFill>
      <xdr:spPr>
        <a:xfrm>
          <a:off x="0" y="5838825"/>
          <a:ext cx="12792075" cy="5629275"/>
        </a:xfrm>
        <a:prstGeom prst="rect">
          <a:avLst/>
        </a:prstGeom>
        <a:noFill/>
        <a:ln w="9525" cmpd="sng">
          <a:noFill/>
        </a:ln>
      </xdr:spPr>
    </xdr:pic>
    <xdr:clientData/>
  </xdr:twoCellAnchor>
  <xdr:twoCellAnchor editAs="oneCell">
    <xdr:from>
      <xdr:col>0</xdr:col>
      <xdr:colOff>0</xdr:colOff>
      <xdr:row>68</xdr:row>
      <xdr:rowOff>9525</xdr:rowOff>
    </xdr:from>
    <xdr:to>
      <xdr:col>18</xdr:col>
      <xdr:colOff>609600</xdr:colOff>
      <xdr:row>101</xdr:row>
      <xdr:rowOff>38100</xdr:rowOff>
    </xdr:to>
    <xdr:pic>
      <xdr:nvPicPr>
        <xdr:cNvPr id="3" name="図 5"/>
        <xdr:cNvPicPr preferRelativeResize="1">
          <a:picLocks noChangeAspect="1"/>
        </xdr:cNvPicPr>
      </xdr:nvPicPr>
      <xdr:blipFill>
        <a:blip r:embed="rId3"/>
        <a:stretch>
          <a:fillRect/>
        </a:stretch>
      </xdr:blipFill>
      <xdr:spPr>
        <a:xfrm>
          <a:off x="0" y="11668125"/>
          <a:ext cx="12773025" cy="5686425"/>
        </a:xfrm>
        <a:prstGeom prst="rect">
          <a:avLst/>
        </a:prstGeom>
        <a:noFill/>
        <a:ln w="9525" cmpd="sng">
          <a:noFill/>
        </a:ln>
      </xdr:spPr>
    </xdr:pic>
    <xdr:clientData/>
  </xdr:twoCellAnchor>
  <xdr:twoCellAnchor editAs="oneCell">
    <xdr:from>
      <xdr:col>0</xdr:col>
      <xdr:colOff>0</xdr:colOff>
      <xdr:row>102</xdr:row>
      <xdr:rowOff>9525</xdr:rowOff>
    </xdr:from>
    <xdr:to>
      <xdr:col>18</xdr:col>
      <xdr:colOff>561975</xdr:colOff>
      <xdr:row>135</xdr:row>
      <xdr:rowOff>38100</xdr:rowOff>
    </xdr:to>
    <xdr:pic>
      <xdr:nvPicPr>
        <xdr:cNvPr id="4" name="図 6"/>
        <xdr:cNvPicPr preferRelativeResize="1">
          <a:picLocks noChangeAspect="1"/>
        </xdr:cNvPicPr>
      </xdr:nvPicPr>
      <xdr:blipFill>
        <a:blip r:embed="rId4"/>
        <a:stretch>
          <a:fillRect/>
        </a:stretch>
      </xdr:blipFill>
      <xdr:spPr>
        <a:xfrm>
          <a:off x="0" y="17497425"/>
          <a:ext cx="12725400" cy="5686425"/>
        </a:xfrm>
        <a:prstGeom prst="rect">
          <a:avLst/>
        </a:prstGeom>
        <a:noFill/>
        <a:ln w="9525" cmpd="sng">
          <a:noFill/>
        </a:ln>
      </xdr:spPr>
    </xdr:pic>
    <xdr:clientData/>
  </xdr:twoCellAnchor>
  <xdr:twoCellAnchor editAs="oneCell">
    <xdr:from>
      <xdr:col>0</xdr:col>
      <xdr:colOff>0</xdr:colOff>
      <xdr:row>136</xdr:row>
      <xdr:rowOff>9525</xdr:rowOff>
    </xdr:from>
    <xdr:to>
      <xdr:col>18</xdr:col>
      <xdr:colOff>628650</xdr:colOff>
      <xdr:row>169</xdr:row>
      <xdr:rowOff>47625</xdr:rowOff>
    </xdr:to>
    <xdr:pic>
      <xdr:nvPicPr>
        <xdr:cNvPr id="5" name="図 8"/>
        <xdr:cNvPicPr preferRelativeResize="1">
          <a:picLocks noChangeAspect="1"/>
        </xdr:cNvPicPr>
      </xdr:nvPicPr>
      <xdr:blipFill>
        <a:blip r:embed="rId5"/>
        <a:stretch>
          <a:fillRect/>
        </a:stretch>
      </xdr:blipFill>
      <xdr:spPr>
        <a:xfrm>
          <a:off x="0" y="23326725"/>
          <a:ext cx="12792075" cy="5695950"/>
        </a:xfrm>
        <a:prstGeom prst="rect">
          <a:avLst/>
        </a:prstGeom>
        <a:noFill/>
        <a:ln w="9525" cmpd="sng">
          <a:noFill/>
        </a:ln>
      </xdr:spPr>
    </xdr:pic>
    <xdr:clientData/>
  </xdr:twoCellAnchor>
  <xdr:twoCellAnchor editAs="oneCell">
    <xdr:from>
      <xdr:col>0</xdr:col>
      <xdr:colOff>0</xdr:colOff>
      <xdr:row>170</xdr:row>
      <xdr:rowOff>28575</xdr:rowOff>
    </xdr:from>
    <xdr:to>
      <xdr:col>18</xdr:col>
      <xdr:colOff>628650</xdr:colOff>
      <xdr:row>203</xdr:row>
      <xdr:rowOff>76200</xdr:rowOff>
    </xdr:to>
    <xdr:pic>
      <xdr:nvPicPr>
        <xdr:cNvPr id="6" name="図 10"/>
        <xdr:cNvPicPr preferRelativeResize="1">
          <a:picLocks noChangeAspect="1"/>
        </xdr:cNvPicPr>
      </xdr:nvPicPr>
      <xdr:blipFill>
        <a:blip r:embed="rId6"/>
        <a:stretch>
          <a:fillRect/>
        </a:stretch>
      </xdr:blipFill>
      <xdr:spPr>
        <a:xfrm>
          <a:off x="0" y="29175075"/>
          <a:ext cx="12792075" cy="5705475"/>
        </a:xfrm>
        <a:prstGeom prst="rect">
          <a:avLst/>
        </a:prstGeom>
        <a:noFill/>
        <a:ln w="9525" cmpd="sng">
          <a:noFill/>
        </a:ln>
      </xdr:spPr>
    </xdr:pic>
    <xdr:clientData/>
  </xdr:twoCellAnchor>
  <xdr:twoCellAnchor editAs="oneCell">
    <xdr:from>
      <xdr:col>0</xdr:col>
      <xdr:colOff>0</xdr:colOff>
      <xdr:row>204</xdr:row>
      <xdr:rowOff>28575</xdr:rowOff>
    </xdr:from>
    <xdr:to>
      <xdr:col>18</xdr:col>
      <xdr:colOff>638175</xdr:colOff>
      <xdr:row>237</xdr:row>
      <xdr:rowOff>47625</xdr:rowOff>
    </xdr:to>
    <xdr:pic>
      <xdr:nvPicPr>
        <xdr:cNvPr id="7" name="図 11"/>
        <xdr:cNvPicPr preferRelativeResize="1">
          <a:picLocks noChangeAspect="1"/>
        </xdr:cNvPicPr>
      </xdr:nvPicPr>
      <xdr:blipFill>
        <a:blip r:embed="rId7"/>
        <a:stretch>
          <a:fillRect/>
        </a:stretch>
      </xdr:blipFill>
      <xdr:spPr>
        <a:xfrm>
          <a:off x="0" y="35004375"/>
          <a:ext cx="12801600" cy="5676900"/>
        </a:xfrm>
        <a:prstGeom prst="rect">
          <a:avLst/>
        </a:prstGeom>
        <a:noFill/>
        <a:ln w="9525" cmpd="sng">
          <a:noFill/>
        </a:ln>
      </xdr:spPr>
    </xdr:pic>
    <xdr:clientData/>
  </xdr:twoCellAnchor>
  <xdr:twoCellAnchor editAs="oneCell">
    <xdr:from>
      <xdr:col>0</xdr:col>
      <xdr:colOff>0</xdr:colOff>
      <xdr:row>238</xdr:row>
      <xdr:rowOff>142875</xdr:rowOff>
    </xdr:from>
    <xdr:to>
      <xdr:col>18</xdr:col>
      <xdr:colOff>581025</xdr:colOff>
      <xdr:row>271</xdr:row>
      <xdr:rowOff>161925</xdr:rowOff>
    </xdr:to>
    <xdr:pic>
      <xdr:nvPicPr>
        <xdr:cNvPr id="8" name="図 12"/>
        <xdr:cNvPicPr preferRelativeResize="1">
          <a:picLocks noChangeAspect="1"/>
        </xdr:cNvPicPr>
      </xdr:nvPicPr>
      <xdr:blipFill>
        <a:blip r:embed="rId8"/>
        <a:stretch>
          <a:fillRect/>
        </a:stretch>
      </xdr:blipFill>
      <xdr:spPr>
        <a:xfrm>
          <a:off x="0" y="40947975"/>
          <a:ext cx="12744450" cy="5676900"/>
        </a:xfrm>
        <a:prstGeom prst="rect">
          <a:avLst/>
        </a:prstGeom>
        <a:noFill/>
        <a:ln w="9525" cmpd="sng">
          <a:noFill/>
        </a:ln>
      </xdr:spPr>
    </xdr:pic>
    <xdr:clientData/>
  </xdr:twoCellAnchor>
  <xdr:twoCellAnchor editAs="oneCell">
    <xdr:from>
      <xdr:col>0</xdr:col>
      <xdr:colOff>0</xdr:colOff>
      <xdr:row>273</xdr:row>
      <xdr:rowOff>47625</xdr:rowOff>
    </xdr:from>
    <xdr:to>
      <xdr:col>18</xdr:col>
      <xdr:colOff>590550</xdr:colOff>
      <xdr:row>306</xdr:row>
      <xdr:rowOff>38100</xdr:rowOff>
    </xdr:to>
    <xdr:pic>
      <xdr:nvPicPr>
        <xdr:cNvPr id="9" name="図 13"/>
        <xdr:cNvPicPr preferRelativeResize="1">
          <a:picLocks noChangeAspect="1"/>
        </xdr:cNvPicPr>
      </xdr:nvPicPr>
      <xdr:blipFill>
        <a:blip r:embed="rId9"/>
        <a:stretch>
          <a:fillRect/>
        </a:stretch>
      </xdr:blipFill>
      <xdr:spPr>
        <a:xfrm>
          <a:off x="0" y="46853475"/>
          <a:ext cx="12753975" cy="5648325"/>
        </a:xfrm>
        <a:prstGeom prst="rect">
          <a:avLst/>
        </a:prstGeom>
        <a:noFill/>
        <a:ln w="9525" cmpd="sng">
          <a:noFill/>
        </a:ln>
      </xdr:spPr>
    </xdr:pic>
    <xdr:clientData/>
  </xdr:twoCellAnchor>
  <xdr:twoCellAnchor editAs="oneCell">
    <xdr:from>
      <xdr:col>0</xdr:col>
      <xdr:colOff>0</xdr:colOff>
      <xdr:row>275</xdr:row>
      <xdr:rowOff>133350</xdr:rowOff>
    </xdr:from>
    <xdr:to>
      <xdr:col>18</xdr:col>
      <xdr:colOff>571500</xdr:colOff>
      <xdr:row>308</xdr:row>
      <xdr:rowOff>133350</xdr:rowOff>
    </xdr:to>
    <xdr:pic>
      <xdr:nvPicPr>
        <xdr:cNvPr id="10" name="図 15"/>
        <xdr:cNvPicPr preferRelativeResize="1">
          <a:picLocks noChangeAspect="1"/>
        </xdr:cNvPicPr>
      </xdr:nvPicPr>
      <xdr:blipFill>
        <a:blip r:embed="rId10"/>
        <a:stretch>
          <a:fillRect/>
        </a:stretch>
      </xdr:blipFill>
      <xdr:spPr>
        <a:xfrm>
          <a:off x="0" y="47282100"/>
          <a:ext cx="12734925" cy="5657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U109"/>
  <sheetViews>
    <sheetView zoomScale="115" zoomScaleNormal="115" zoomScalePageLayoutView="0" workbookViewId="0" topLeftCell="B1">
      <pane ySplit="8" topLeftCell="A9" activePane="bottomLeft" state="frozen"/>
      <selection pane="topLeft" activeCell="A1" sqref="A1"/>
      <selection pane="bottomLeft" activeCell="T108" sqref="T108:U108"/>
    </sheetView>
  </sheetViews>
  <sheetFormatPr defaultColWidth="9.00390625" defaultRowHeight="13.5"/>
  <cols>
    <col min="1" max="1" width="2.875" style="0" customWidth="1"/>
    <col min="2" max="18" width="6.625" style="0" customWidth="1"/>
    <col min="22" max="22" width="10.875" style="23" bestFit="1" customWidth="1"/>
  </cols>
  <sheetData>
    <row r="2" spans="2:20" ht="13.5">
      <c r="B2" s="67" t="s">
        <v>5</v>
      </c>
      <c r="C2" s="67"/>
      <c r="D2" s="70" t="s">
        <v>49</v>
      </c>
      <c r="E2" s="70"/>
      <c r="F2" s="67" t="s">
        <v>6</v>
      </c>
      <c r="G2" s="67"/>
      <c r="H2" s="70" t="s">
        <v>48</v>
      </c>
      <c r="I2" s="70"/>
      <c r="J2" s="67" t="s">
        <v>7</v>
      </c>
      <c r="K2" s="67"/>
      <c r="L2" s="64">
        <f>C9</f>
        <v>1000000</v>
      </c>
      <c r="M2" s="70"/>
      <c r="N2" s="67" t="s">
        <v>8</v>
      </c>
      <c r="O2" s="67"/>
      <c r="P2" s="64">
        <f>C108+R108</f>
        <v>11200434.305189768</v>
      </c>
      <c r="Q2" s="70"/>
      <c r="R2" s="1"/>
      <c r="S2" s="1"/>
      <c r="T2" s="1"/>
    </row>
    <row r="3" spans="2:19" ht="57" customHeight="1">
      <c r="B3" s="67" t="s">
        <v>9</v>
      </c>
      <c r="C3" s="67"/>
      <c r="D3" s="72" t="s">
        <v>38</v>
      </c>
      <c r="E3" s="72"/>
      <c r="F3" s="72"/>
      <c r="G3" s="72"/>
      <c r="H3" s="72"/>
      <c r="I3" s="72"/>
      <c r="J3" s="67" t="s">
        <v>10</v>
      </c>
      <c r="K3" s="67"/>
      <c r="L3" s="72" t="s">
        <v>35</v>
      </c>
      <c r="M3" s="73"/>
      <c r="N3" s="73"/>
      <c r="O3" s="73"/>
      <c r="P3" s="73"/>
      <c r="Q3" s="73"/>
      <c r="R3" s="1"/>
      <c r="S3" s="1"/>
    </row>
    <row r="4" spans="2:20" ht="13.5">
      <c r="B4" s="67" t="s">
        <v>11</v>
      </c>
      <c r="C4" s="67"/>
      <c r="D4" s="65">
        <f>SUM($R$9:$S$993)</f>
        <v>10200434.305189768</v>
      </c>
      <c r="E4" s="65"/>
      <c r="F4" s="67" t="s">
        <v>12</v>
      </c>
      <c r="G4" s="67"/>
      <c r="H4" s="71">
        <f>SUM($T$9:$U$108)</f>
        <v>1352.5999999999974</v>
      </c>
      <c r="I4" s="70"/>
      <c r="J4" s="63" t="s">
        <v>13</v>
      </c>
      <c r="K4" s="63"/>
      <c r="L4" s="64">
        <f>MAX($C$9:$D$990)-C9</f>
        <v>10544093.075990409</v>
      </c>
      <c r="M4" s="64"/>
      <c r="N4" s="63" t="s">
        <v>14</v>
      </c>
      <c r="O4" s="63"/>
      <c r="P4" s="65">
        <f>MIN($C$9:$D$990)-C9</f>
        <v>-116356.53643748153</v>
      </c>
      <c r="Q4" s="65"/>
      <c r="R4" s="1"/>
      <c r="S4" s="1"/>
      <c r="T4" s="1"/>
    </row>
    <row r="5" spans="2:20" ht="13.5">
      <c r="B5" s="37" t="s">
        <v>15</v>
      </c>
      <c r="C5" s="2">
        <f>COUNTIF($R$9:$R$990,"&gt;0")</f>
        <v>31</v>
      </c>
      <c r="D5" s="38" t="s">
        <v>16</v>
      </c>
      <c r="E5" s="16">
        <f>COUNTIF($R$9:$R$990,"&lt;0")</f>
        <v>68</v>
      </c>
      <c r="F5" s="38" t="s">
        <v>17</v>
      </c>
      <c r="G5" s="2">
        <f>COUNTIF($R$9:$R$990,"=0")</f>
        <v>1</v>
      </c>
      <c r="H5" s="38" t="s">
        <v>18</v>
      </c>
      <c r="I5" s="3">
        <f>C5/SUM(C5,E5,G5)</f>
        <v>0.31</v>
      </c>
      <c r="J5" s="66" t="s">
        <v>19</v>
      </c>
      <c r="K5" s="67"/>
      <c r="L5" s="68"/>
      <c r="M5" s="69"/>
      <c r="N5" s="18" t="s">
        <v>20</v>
      </c>
      <c r="O5" s="9"/>
      <c r="P5" s="68"/>
      <c r="Q5" s="69"/>
      <c r="R5" s="1"/>
      <c r="S5" s="1"/>
      <c r="T5" s="1"/>
    </row>
    <row r="6" spans="2:20" ht="13.5">
      <c r="B6" s="11"/>
      <c r="C6" s="14"/>
      <c r="D6" s="15"/>
      <c r="E6" s="12"/>
      <c r="F6" s="11"/>
      <c r="G6" s="12"/>
      <c r="H6" s="11"/>
      <c r="I6" s="17"/>
      <c r="J6" s="11"/>
      <c r="K6" s="11"/>
      <c r="L6" s="12"/>
      <c r="M6" s="12"/>
      <c r="N6" s="13"/>
      <c r="O6" s="13"/>
      <c r="P6" s="10"/>
      <c r="Q6" s="7"/>
      <c r="R6" s="1"/>
      <c r="S6" s="1"/>
      <c r="T6" s="1"/>
    </row>
    <row r="7" spans="2:21" ht="13.5">
      <c r="B7" s="50" t="s">
        <v>21</v>
      </c>
      <c r="C7" s="52" t="s">
        <v>22</v>
      </c>
      <c r="D7" s="53"/>
      <c r="E7" s="56" t="s">
        <v>23</v>
      </c>
      <c r="F7" s="57"/>
      <c r="G7" s="57"/>
      <c r="H7" s="57"/>
      <c r="I7" s="45"/>
      <c r="J7" s="58" t="s">
        <v>24</v>
      </c>
      <c r="K7" s="59"/>
      <c r="L7" s="47"/>
      <c r="M7" s="60" t="s">
        <v>25</v>
      </c>
      <c r="N7" s="61" t="s">
        <v>26</v>
      </c>
      <c r="O7" s="62"/>
      <c r="P7" s="62"/>
      <c r="Q7" s="49"/>
      <c r="R7" s="43" t="s">
        <v>27</v>
      </c>
      <c r="S7" s="43"/>
      <c r="T7" s="43"/>
      <c r="U7" s="43"/>
    </row>
    <row r="8" spans="2:21" ht="13.5">
      <c r="B8" s="51"/>
      <c r="C8" s="54"/>
      <c r="D8" s="55"/>
      <c r="E8" s="19" t="s">
        <v>28</v>
      </c>
      <c r="F8" s="19" t="s">
        <v>29</v>
      </c>
      <c r="G8" s="19" t="s">
        <v>30</v>
      </c>
      <c r="H8" s="44" t="s">
        <v>31</v>
      </c>
      <c r="I8" s="45"/>
      <c r="J8" s="4" t="s">
        <v>32</v>
      </c>
      <c r="K8" s="46" t="s">
        <v>33</v>
      </c>
      <c r="L8" s="47"/>
      <c r="M8" s="60"/>
      <c r="N8" s="5" t="s">
        <v>28</v>
      </c>
      <c r="O8" s="5" t="s">
        <v>29</v>
      </c>
      <c r="P8" s="48" t="s">
        <v>31</v>
      </c>
      <c r="Q8" s="49"/>
      <c r="R8" s="43" t="s">
        <v>34</v>
      </c>
      <c r="S8" s="43"/>
      <c r="T8" s="43" t="s">
        <v>32</v>
      </c>
      <c r="U8" s="43"/>
    </row>
    <row r="9" spans="2:21" ht="13.5">
      <c r="B9" s="36">
        <v>1</v>
      </c>
      <c r="C9" s="39">
        <v>1000000</v>
      </c>
      <c r="D9" s="39"/>
      <c r="E9" s="36">
        <v>2013</v>
      </c>
      <c r="F9" s="8">
        <v>42404</v>
      </c>
      <c r="G9" s="36" t="s">
        <v>3</v>
      </c>
      <c r="H9" s="40">
        <v>1.56969</v>
      </c>
      <c r="I9" s="40"/>
      <c r="J9" s="36">
        <v>8</v>
      </c>
      <c r="K9" s="39">
        <f aca="true" t="shared" si="0" ref="K9:K72">IF(F9="","",C9*0.03)</f>
        <v>30000</v>
      </c>
      <c r="L9" s="39"/>
      <c r="M9" s="6">
        <f>IF(J9="","",(K9/J9)/1000)</f>
        <v>3.75</v>
      </c>
      <c r="N9" s="36">
        <v>2013</v>
      </c>
      <c r="O9" s="8">
        <v>42404</v>
      </c>
      <c r="P9" s="40">
        <v>1.57036</v>
      </c>
      <c r="Q9" s="40"/>
      <c r="R9" s="41">
        <f>IF(O9="","",(IF(G9="売",H9-P9,P9-H9))*M9*10000000)</f>
        <v>-25124.999999998065</v>
      </c>
      <c r="S9" s="41"/>
      <c r="T9" s="42">
        <f>IF(O9="","",IF(R9&lt;0,J9*(-1),IF(G9="買",(P9-H9)*10000,(H9-P9)*10000)))</f>
        <v>-8</v>
      </c>
      <c r="U9" s="42"/>
    </row>
    <row r="10" spans="2:21" ht="13.5">
      <c r="B10" s="36">
        <v>2</v>
      </c>
      <c r="C10" s="39">
        <f aca="true" t="shared" si="1" ref="C10:C73">IF(R9="","",C9+R9)</f>
        <v>974875.000000002</v>
      </c>
      <c r="D10" s="39"/>
      <c r="E10" s="36">
        <v>2013</v>
      </c>
      <c r="F10" s="8">
        <v>42404</v>
      </c>
      <c r="G10" s="36" t="s">
        <v>4</v>
      </c>
      <c r="H10" s="40">
        <v>1.57267</v>
      </c>
      <c r="I10" s="40"/>
      <c r="J10" s="36">
        <v>20</v>
      </c>
      <c r="K10" s="39">
        <f t="shared" si="0"/>
        <v>29246.25000000006</v>
      </c>
      <c r="L10" s="39"/>
      <c r="M10" s="6">
        <f aca="true" t="shared" si="2" ref="M10:M73">IF(J10="","",(K10/J10)/1000)</f>
        <v>1.462312500000003</v>
      </c>
      <c r="N10" s="36">
        <v>2013</v>
      </c>
      <c r="O10" s="8">
        <v>42405</v>
      </c>
      <c r="P10" s="40">
        <v>1.57461</v>
      </c>
      <c r="Q10" s="40"/>
      <c r="R10" s="41">
        <f aca="true" t="shared" si="3" ref="R10:R73">IF(O10="","",(IF(G10="売",H10-P10,P10-H10))*M10*10000000)</f>
        <v>28368.86250000083</v>
      </c>
      <c r="S10" s="41"/>
      <c r="T10" s="42">
        <f aca="true" t="shared" si="4" ref="T10:T73">IF(O10="","",IF(R10&lt;0,J10*(-1),IF(G10="買",(P10-H10)*10000,(H10-P10)*10000)))</f>
        <v>19.400000000000528</v>
      </c>
      <c r="U10" s="42"/>
    </row>
    <row r="11" spans="2:21" ht="13.5">
      <c r="B11" s="36">
        <v>3</v>
      </c>
      <c r="C11" s="39">
        <f t="shared" si="1"/>
        <v>1003243.8625000028</v>
      </c>
      <c r="D11" s="39"/>
      <c r="E11" s="36">
        <v>2013</v>
      </c>
      <c r="F11" s="8">
        <v>42406</v>
      </c>
      <c r="G11" s="36" t="s">
        <v>4</v>
      </c>
      <c r="H11" s="40">
        <v>1.56672</v>
      </c>
      <c r="I11" s="40"/>
      <c r="J11" s="36">
        <v>21</v>
      </c>
      <c r="K11" s="39">
        <f t="shared" si="0"/>
        <v>30097.315875000084</v>
      </c>
      <c r="L11" s="39"/>
      <c r="M11" s="6">
        <f t="shared" si="2"/>
        <v>1.4332055178571468</v>
      </c>
      <c r="N11" s="36">
        <v>2013</v>
      </c>
      <c r="O11" s="8">
        <v>42406</v>
      </c>
      <c r="P11" s="40">
        <v>1.56475</v>
      </c>
      <c r="Q11" s="40"/>
      <c r="R11" s="41">
        <f t="shared" si="3"/>
        <v>-28234.148701782997</v>
      </c>
      <c r="S11" s="41"/>
      <c r="T11" s="42">
        <f t="shared" si="4"/>
        <v>-21</v>
      </c>
      <c r="U11" s="42"/>
    </row>
    <row r="12" spans="2:21" ht="13.5">
      <c r="B12" s="36">
        <v>4</v>
      </c>
      <c r="C12" s="39">
        <f t="shared" si="1"/>
        <v>975009.7137982198</v>
      </c>
      <c r="D12" s="39"/>
      <c r="E12" s="36">
        <v>2013</v>
      </c>
      <c r="F12" s="8">
        <v>42406</v>
      </c>
      <c r="G12" s="36" t="s">
        <v>4</v>
      </c>
      <c r="H12" s="40">
        <v>1.56593</v>
      </c>
      <c r="I12" s="40"/>
      <c r="J12" s="36">
        <v>14</v>
      </c>
      <c r="K12" s="39">
        <f t="shared" si="0"/>
        <v>29250.291413946594</v>
      </c>
      <c r="L12" s="39"/>
      <c r="M12" s="6">
        <f t="shared" si="2"/>
        <v>2.089306529567614</v>
      </c>
      <c r="N12" s="36">
        <v>2013</v>
      </c>
      <c r="O12" s="8">
        <v>42407</v>
      </c>
      <c r="P12" s="40">
        <v>1.56468</v>
      </c>
      <c r="Q12" s="40"/>
      <c r="R12" s="41">
        <f t="shared" si="3"/>
        <v>-26116.331619594617</v>
      </c>
      <c r="S12" s="41"/>
      <c r="T12" s="42">
        <f t="shared" si="4"/>
        <v>-14</v>
      </c>
      <c r="U12" s="42"/>
    </row>
    <row r="13" spans="2:21" ht="13.5">
      <c r="B13" s="36">
        <v>5</v>
      </c>
      <c r="C13" s="39">
        <f t="shared" si="1"/>
        <v>948893.3821786252</v>
      </c>
      <c r="D13" s="39"/>
      <c r="E13" s="36">
        <v>2013</v>
      </c>
      <c r="F13" s="8">
        <v>42407</v>
      </c>
      <c r="G13" s="36" t="s">
        <v>4</v>
      </c>
      <c r="H13" s="40">
        <v>1.56759</v>
      </c>
      <c r="I13" s="40"/>
      <c r="J13" s="36">
        <v>18</v>
      </c>
      <c r="K13" s="39">
        <f t="shared" si="0"/>
        <v>28466.801465358756</v>
      </c>
      <c r="L13" s="39"/>
      <c r="M13" s="6">
        <f t="shared" si="2"/>
        <v>1.5814889702977086</v>
      </c>
      <c r="N13" s="36">
        <v>2013</v>
      </c>
      <c r="O13" s="8">
        <v>42407</v>
      </c>
      <c r="P13" s="40">
        <v>1.57457</v>
      </c>
      <c r="Q13" s="40"/>
      <c r="R13" s="41">
        <f t="shared" si="3"/>
        <v>110387.93012677986</v>
      </c>
      <c r="S13" s="41"/>
      <c r="T13" s="42">
        <f t="shared" si="4"/>
        <v>69.79999999999987</v>
      </c>
      <c r="U13" s="42"/>
    </row>
    <row r="14" spans="2:21" ht="13.5">
      <c r="B14" s="36">
        <v>6</v>
      </c>
      <c r="C14" s="39">
        <f t="shared" si="1"/>
        <v>1059281.312305405</v>
      </c>
      <c r="D14" s="39"/>
      <c r="E14" s="36">
        <v>2013</v>
      </c>
      <c r="F14" s="8">
        <v>42407</v>
      </c>
      <c r="G14" s="36" t="s">
        <v>4</v>
      </c>
      <c r="H14" s="40">
        <v>1.5711</v>
      </c>
      <c r="I14" s="40"/>
      <c r="J14" s="36">
        <v>18</v>
      </c>
      <c r="K14" s="39">
        <f t="shared" si="0"/>
        <v>31778.43936916215</v>
      </c>
      <c r="L14" s="39"/>
      <c r="M14" s="6">
        <f t="shared" si="2"/>
        <v>1.7654688538423418</v>
      </c>
      <c r="N14" s="36">
        <v>2013</v>
      </c>
      <c r="O14" s="8">
        <v>42408</v>
      </c>
      <c r="P14" s="40">
        <v>1.57703</v>
      </c>
      <c r="Q14" s="40"/>
      <c r="R14" s="41">
        <f t="shared" si="3"/>
        <v>104692.3030328507</v>
      </c>
      <c r="S14" s="41"/>
      <c r="T14" s="42">
        <f t="shared" si="4"/>
        <v>59.29999999999991</v>
      </c>
      <c r="U14" s="42"/>
    </row>
    <row r="15" spans="2:21" ht="13.5">
      <c r="B15" s="36">
        <v>7</v>
      </c>
      <c r="C15" s="39">
        <f t="shared" si="1"/>
        <v>1163973.6153382557</v>
      </c>
      <c r="D15" s="39"/>
      <c r="E15" s="36">
        <v>2013</v>
      </c>
      <c r="F15" s="8">
        <v>42414</v>
      </c>
      <c r="G15" s="36" t="s">
        <v>3</v>
      </c>
      <c r="H15" s="40">
        <v>1.55011</v>
      </c>
      <c r="I15" s="40"/>
      <c r="J15" s="36">
        <v>25</v>
      </c>
      <c r="K15" s="39">
        <f t="shared" si="0"/>
        <v>34919.20846014767</v>
      </c>
      <c r="L15" s="39"/>
      <c r="M15" s="6">
        <f t="shared" si="2"/>
        <v>1.3967683384059066</v>
      </c>
      <c r="N15" s="36">
        <v>2013</v>
      </c>
      <c r="O15" s="8">
        <v>42414</v>
      </c>
      <c r="P15" s="40">
        <v>1.55248</v>
      </c>
      <c r="Q15" s="40"/>
      <c r="R15" s="41">
        <f t="shared" si="3"/>
        <v>-33103.409620219754</v>
      </c>
      <c r="S15" s="41"/>
      <c r="T15" s="42">
        <f t="shared" si="4"/>
        <v>-25</v>
      </c>
      <c r="U15" s="42"/>
    </row>
    <row r="16" spans="2:21" ht="13.5">
      <c r="B16" s="36">
        <v>8</v>
      </c>
      <c r="C16" s="39">
        <f t="shared" si="1"/>
        <v>1130870.2057180358</v>
      </c>
      <c r="D16" s="39"/>
      <c r="E16" s="36">
        <v>2013</v>
      </c>
      <c r="F16" s="8">
        <v>42422</v>
      </c>
      <c r="G16" s="36" t="s">
        <v>4</v>
      </c>
      <c r="H16" s="40">
        <v>1.52743</v>
      </c>
      <c r="I16" s="40"/>
      <c r="J16" s="36">
        <v>26</v>
      </c>
      <c r="K16" s="39">
        <f t="shared" si="0"/>
        <v>33926.106171541076</v>
      </c>
      <c r="L16" s="39"/>
      <c r="M16" s="6">
        <f t="shared" si="2"/>
        <v>1.3048502373669644</v>
      </c>
      <c r="N16" s="36">
        <v>2013</v>
      </c>
      <c r="O16" s="8">
        <v>42422</v>
      </c>
      <c r="P16" s="40">
        <v>1.5249</v>
      </c>
      <c r="Q16" s="40"/>
      <c r="R16" s="41">
        <f t="shared" si="3"/>
        <v>-33012.71100538607</v>
      </c>
      <c r="S16" s="41"/>
      <c r="T16" s="42">
        <f t="shared" si="4"/>
        <v>-26</v>
      </c>
      <c r="U16" s="42"/>
    </row>
    <row r="17" spans="2:21" ht="13.5">
      <c r="B17" s="36">
        <v>9</v>
      </c>
      <c r="C17" s="39">
        <f t="shared" si="1"/>
        <v>1097857.4947126498</v>
      </c>
      <c r="D17" s="39"/>
      <c r="E17" s="36">
        <v>2013</v>
      </c>
      <c r="F17" s="8">
        <v>42426</v>
      </c>
      <c r="G17" s="36" t="s">
        <v>4</v>
      </c>
      <c r="H17" s="40">
        <v>1.51715</v>
      </c>
      <c r="I17" s="40"/>
      <c r="J17" s="36">
        <v>22</v>
      </c>
      <c r="K17" s="39">
        <f t="shared" si="0"/>
        <v>32935.724841379495</v>
      </c>
      <c r="L17" s="39"/>
      <c r="M17" s="6">
        <f t="shared" si="2"/>
        <v>1.497078401880886</v>
      </c>
      <c r="N17" s="36">
        <v>2013</v>
      </c>
      <c r="O17" s="8">
        <v>42426</v>
      </c>
      <c r="P17" s="40">
        <v>1.51505</v>
      </c>
      <c r="Q17" s="40"/>
      <c r="R17" s="41">
        <f t="shared" si="3"/>
        <v>-31438.64643949847</v>
      </c>
      <c r="S17" s="41"/>
      <c r="T17" s="42">
        <f t="shared" si="4"/>
        <v>-22</v>
      </c>
      <c r="U17" s="42"/>
    </row>
    <row r="18" spans="2:21" ht="13.5">
      <c r="B18" s="36">
        <v>10</v>
      </c>
      <c r="C18" s="39">
        <f t="shared" si="1"/>
        <v>1066418.8482731513</v>
      </c>
      <c r="D18" s="39"/>
      <c r="E18" s="36">
        <v>2013</v>
      </c>
      <c r="F18" s="8">
        <v>42426</v>
      </c>
      <c r="G18" s="36" t="s">
        <v>3</v>
      </c>
      <c r="H18" s="40">
        <v>1.51374</v>
      </c>
      <c r="I18" s="40"/>
      <c r="J18" s="36">
        <v>16</v>
      </c>
      <c r="K18" s="39">
        <f t="shared" si="0"/>
        <v>31992.56544819454</v>
      </c>
      <c r="L18" s="39"/>
      <c r="M18" s="6">
        <f t="shared" si="2"/>
        <v>1.9995353405121588</v>
      </c>
      <c r="N18" s="36">
        <v>2013</v>
      </c>
      <c r="O18" s="8">
        <v>42427</v>
      </c>
      <c r="P18" s="40">
        <v>1.51514</v>
      </c>
      <c r="Q18" s="40"/>
      <c r="R18" s="41">
        <f t="shared" si="3"/>
        <v>-27993.49476716714</v>
      </c>
      <c r="S18" s="41"/>
      <c r="T18" s="42">
        <f t="shared" si="4"/>
        <v>-16</v>
      </c>
      <c r="U18" s="42"/>
    </row>
    <row r="19" spans="2:21" ht="13.5">
      <c r="B19" s="36">
        <v>11</v>
      </c>
      <c r="C19" s="39">
        <f t="shared" si="1"/>
        <v>1038425.3535059842</v>
      </c>
      <c r="D19" s="39"/>
      <c r="E19" s="36">
        <v>2013</v>
      </c>
      <c r="F19" s="8">
        <v>42434</v>
      </c>
      <c r="G19" s="36" t="s">
        <v>4</v>
      </c>
      <c r="H19" s="40">
        <v>1.51234</v>
      </c>
      <c r="I19" s="40"/>
      <c r="J19" s="36">
        <v>20</v>
      </c>
      <c r="K19" s="39">
        <f t="shared" si="0"/>
        <v>31152.760605179523</v>
      </c>
      <c r="L19" s="39"/>
      <c r="M19" s="6">
        <f t="shared" si="2"/>
        <v>1.5576380302589763</v>
      </c>
      <c r="N19" s="36">
        <v>2013</v>
      </c>
      <c r="O19" s="8">
        <v>42434</v>
      </c>
      <c r="P19" s="40">
        <v>1.51053</v>
      </c>
      <c r="Q19" s="40"/>
      <c r="R19" s="41">
        <f t="shared" si="3"/>
        <v>-28193.248347688863</v>
      </c>
      <c r="S19" s="41"/>
      <c r="T19" s="42">
        <f t="shared" si="4"/>
        <v>-20</v>
      </c>
      <c r="U19" s="42"/>
    </row>
    <row r="20" spans="2:21" ht="13.5">
      <c r="B20" s="36">
        <v>12</v>
      </c>
      <c r="C20" s="39">
        <f t="shared" si="1"/>
        <v>1010232.1051582954</v>
      </c>
      <c r="D20" s="39"/>
      <c r="E20" s="36">
        <v>2013</v>
      </c>
      <c r="F20" s="8">
        <v>42442</v>
      </c>
      <c r="G20" s="36" t="s">
        <v>4</v>
      </c>
      <c r="H20" s="40">
        <v>1.49113</v>
      </c>
      <c r="I20" s="40"/>
      <c r="J20" s="36">
        <v>25</v>
      </c>
      <c r="K20" s="39">
        <f t="shared" si="0"/>
        <v>30306.96315474886</v>
      </c>
      <c r="L20" s="39"/>
      <c r="M20" s="6">
        <f t="shared" si="2"/>
        <v>1.2122785261899545</v>
      </c>
      <c r="N20" s="36">
        <v>2013</v>
      </c>
      <c r="O20" s="8">
        <v>42443</v>
      </c>
      <c r="P20" s="40">
        <v>1.50016</v>
      </c>
      <c r="Q20" s="40"/>
      <c r="R20" s="41">
        <f t="shared" si="3"/>
        <v>109468.75091495132</v>
      </c>
      <c r="S20" s="41"/>
      <c r="T20" s="42">
        <f t="shared" si="4"/>
        <v>90.29999999999872</v>
      </c>
      <c r="U20" s="42"/>
    </row>
    <row r="21" spans="2:21" ht="13.5">
      <c r="B21" s="36">
        <v>13</v>
      </c>
      <c r="C21" s="39">
        <f t="shared" si="1"/>
        <v>1119700.8560732468</v>
      </c>
      <c r="D21" s="39"/>
      <c r="E21" s="36">
        <v>2013</v>
      </c>
      <c r="F21" s="8">
        <v>42444</v>
      </c>
      <c r="G21" s="36" t="s">
        <v>4</v>
      </c>
      <c r="H21" s="40">
        <v>1.50862</v>
      </c>
      <c r="I21" s="40"/>
      <c r="J21" s="36">
        <v>15</v>
      </c>
      <c r="K21" s="39">
        <f t="shared" si="0"/>
        <v>33591.0256821974</v>
      </c>
      <c r="L21" s="39"/>
      <c r="M21" s="6">
        <f t="shared" si="2"/>
        <v>2.2394017121464938</v>
      </c>
      <c r="N21" s="36">
        <v>2013</v>
      </c>
      <c r="O21" s="8">
        <v>42444</v>
      </c>
      <c r="P21" s="40">
        <v>1.50719</v>
      </c>
      <c r="Q21" s="40"/>
      <c r="R21" s="41">
        <f t="shared" si="3"/>
        <v>-32023.444483695806</v>
      </c>
      <c r="S21" s="41"/>
      <c r="T21" s="42">
        <f t="shared" si="4"/>
        <v>-15</v>
      </c>
      <c r="U21" s="42"/>
    </row>
    <row r="22" spans="2:21" ht="13.5">
      <c r="B22" s="36">
        <v>14</v>
      </c>
      <c r="C22" s="39">
        <f t="shared" si="1"/>
        <v>1087677.411589551</v>
      </c>
      <c r="D22" s="39"/>
      <c r="E22" s="36">
        <v>2013</v>
      </c>
      <c r="F22" s="8">
        <v>42447</v>
      </c>
      <c r="G22" s="36" t="s">
        <v>3</v>
      </c>
      <c r="H22" s="40">
        <v>1.50983</v>
      </c>
      <c r="I22" s="40"/>
      <c r="J22" s="36">
        <v>23</v>
      </c>
      <c r="K22" s="39">
        <f t="shared" si="0"/>
        <v>32630.322347686528</v>
      </c>
      <c r="L22" s="39"/>
      <c r="M22" s="6">
        <f t="shared" si="2"/>
        <v>1.4187096672907187</v>
      </c>
      <c r="N22" s="36">
        <v>2013</v>
      </c>
      <c r="O22" s="8">
        <v>42447</v>
      </c>
      <c r="P22" s="40">
        <v>1.51208</v>
      </c>
      <c r="Q22" s="40"/>
      <c r="R22" s="41">
        <f t="shared" si="3"/>
        <v>-31920.96751404238</v>
      </c>
      <c r="S22" s="41"/>
      <c r="T22" s="42">
        <f t="shared" si="4"/>
        <v>-23</v>
      </c>
      <c r="U22" s="42"/>
    </row>
    <row r="23" spans="2:21" ht="13.5">
      <c r="B23" s="36">
        <v>15</v>
      </c>
      <c r="C23" s="39">
        <f t="shared" si="1"/>
        <v>1055756.4440755087</v>
      </c>
      <c r="D23" s="39"/>
      <c r="E23" s="36">
        <v>2013</v>
      </c>
      <c r="F23" s="8">
        <v>42449</v>
      </c>
      <c r="G23" s="36" t="s">
        <v>3</v>
      </c>
      <c r="H23" s="40">
        <v>1.50893</v>
      </c>
      <c r="I23" s="40"/>
      <c r="J23" s="36">
        <v>42</v>
      </c>
      <c r="K23" s="39">
        <f t="shared" si="0"/>
        <v>31672.693322265262</v>
      </c>
      <c r="L23" s="39"/>
      <c r="M23" s="6">
        <f t="shared" si="2"/>
        <v>0.7541117457682206</v>
      </c>
      <c r="N23" s="36">
        <v>2013</v>
      </c>
      <c r="O23" s="8">
        <v>42449</v>
      </c>
      <c r="P23" s="40">
        <v>1.51304</v>
      </c>
      <c r="Q23" s="40"/>
      <c r="R23" s="41">
        <f t="shared" si="3"/>
        <v>-30993.99275107263</v>
      </c>
      <c r="S23" s="41"/>
      <c r="T23" s="42">
        <f t="shared" si="4"/>
        <v>-42</v>
      </c>
      <c r="U23" s="42"/>
    </row>
    <row r="24" spans="2:21" ht="13.5">
      <c r="B24" s="36">
        <v>16</v>
      </c>
      <c r="C24" s="39">
        <f t="shared" si="1"/>
        <v>1024762.4513244361</v>
      </c>
      <c r="D24" s="39"/>
      <c r="E24" s="36">
        <v>2013</v>
      </c>
      <c r="F24" s="8">
        <v>42449</v>
      </c>
      <c r="G24" s="36" t="s">
        <v>4</v>
      </c>
      <c r="H24" s="40">
        <v>1.5144</v>
      </c>
      <c r="I24" s="40"/>
      <c r="J24" s="36">
        <v>102</v>
      </c>
      <c r="K24" s="39">
        <f t="shared" si="0"/>
        <v>30742.873539733082</v>
      </c>
      <c r="L24" s="39"/>
      <c r="M24" s="6">
        <f t="shared" si="2"/>
        <v>0.3014007209777753</v>
      </c>
      <c r="N24" s="36">
        <v>2013</v>
      </c>
      <c r="O24" s="8">
        <v>42451</v>
      </c>
      <c r="P24" s="40">
        <v>1.52285</v>
      </c>
      <c r="Q24" s="40"/>
      <c r="R24" s="41">
        <f t="shared" si="3"/>
        <v>25468.360922622218</v>
      </c>
      <c r="S24" s="41"/>
      <c r="T24" s="42">
        <f t="shared" si="4"/>
        <v>84.50000000000068</v>
      </c>
      <c r="U24" s="42"/>
    </row>
    <row r="25" spans="2:21" ht="13.5">
      <c r="B25" s="36">
        <v>17</v>
      </c>
      <c r="C25" s="39">
        <f t="shared" si="1"/>
        <v>1050230.8122470584</v>
      </c>
      <c r="D25" s="39"/>
      <c r="E25" s="36">
        <v>2013</v>
      </c>
      <c r="F25" s="8">
        <v>42454</v>
      </c>
      <c r="G25" s="36" t="s">
        <v>3</v>
      </c>
      <c r="H25" s="40">
        <v>1.52076</v>
      </c>
      <c r="I25" s="40"/>
      <c r="J25" s="36">
        <v>25</v>
      </c>
      <c r="K25" s="39">
        <f t="shared" si="0"/>
        <v>31506.92436741175</v>
      </c>
      <c r="L25" s="39"/>
      <c r="M25" s="6">
        <f t="shared" si="2"/>
        <v>1.26027697469647</v>
      </c>
      <c r="N25" s="36">
        <v>2013</v>
      </c>
      <c r="O25" s="8">
        <v>42454</v>
      </c>
      <c r="P25" s="40">
        <v>1.52324</v>
      </c>
      <c r="Q25" s="40"/>
      <c r="R25" s="41">
        <f t="shared" si="3"/>
        <v>-31254.86897247293</v>
      </c>
      <c r="S25" s="41"/>
      <c r="T25" s="42">
        <f t="shared" si="4"/>
        <v>-25</v>
      </c>
      <c r="U25" s="42"/>
    </row>
    <row r="26" spans="2:21" ht="13.5">
      <c r="B26" s="36">
        <v>18</v>
      </c>
      <c r="C26" s="39">
        <f t="shared" si="1"/>
        <v>1018975.9432745854</v>
      </c>
      <c r="D26" s="39"/>
      <c r="E26" s="36">
        <v>2013</v>
      </c>
      <c r="F26" s="8">
        <v>42454</v>
      </c>
      <c r="G26" s="36" t="s">
        <v>3</v>
      </c>
      <c r="H26" s="40">
        <v>1.51774</v>
      </c>
      <c r="I26" s="40"/>
      <c r="J26" s="36">
        <v>14</v>
      </c>
      <c r="K26" s="39">
        <f t="shared" si="0"/>
        <v>30569.27829823756</v>
      </c>
      <c r="L26" s="39"/>
      <c r="M26" s="6">
        <f t="shared" si="2"/>
        <v>2.1835198784455403</v>
      </c>
      <c r="N26" s="36">
        <v>2013</v>
      </c>
      <c r="O26" s="8">
        <v>42455</v>
      </c>
      <c r="P26" s="40">
        <v>1.51902</v>
      </c>
      <c r="Q26" s="40"/>
      <c r="R26" s="41">
        <f t="shared" si="3"/>
        <v>-27949.054444101777</v>
      </c>
      <c r="S26" s="41"/>
      <c r="T26" s="42">
        <f t="shared" si="4"/>
        <v>-14</v>
      </c>
      <c r="U26" s="42"/>
    </row>
    <row r="27" spans="2:21" ht="13.5">
      <c r="B27" s="36">
        <v>19</v>
      </c>
      <c r="C27" s="39">
        <f t="shared" si="1"/>
        <v>991026.8888304837</v>
      </c>
      <c r="D27" s="39"/>
      <c r="E27" s="36">
        <v>2013</v>
      </c>
      <c r="F27" s="8">
        <v>42455</v>
      </c>
      <c r="G27" s="36" t="s">
        <v>3</v>
      </c>
      <c r="H27" s="40">
        <v>1.51505</v>
      </c>
      <c r="I27" s="40"/>
      <c r="J27" s="36">
        <v>18</v>
      </c>
      <c r="K27" s="39">
        <f t="shared" si="0"/>
        <v>29730.806664914508</v>
      </c>
      <c r="L27" s="39"/>
      <c r="M27" s="6">
        <f t="shared" si="2"/>
        <v>1.6517114813841391</v>
      </c>
      <c r="N27" s="36">
        <v>2013</v>
      </c>
      <c r="O27" s="8">
        <v>42456</v>
      </c>
      <c r="P27" s="40">
        <v>1.51677</v>
      </c>
      <c r="Q27" s="40"/>
      <c r="R27" s="41">
        <f t="shared" si="3"/>
        <v>-28409.437479806264</v>
      </c>
      <c r="S27" s="41"/>
      <c r="T27" s="42">
        <f t="shared" si="4"/>
        <v>-18</v>
      </c>
      <c r="U27" s="42"/>
    </row>
    <row r="28" spans="2:21" ht="13.5">
      <c r="B28" s="36">
        <v>20</v>
      </c>
      <c r="C28" s="39">
        <f t="shared" si="1"/>
        <v>962617.4513506774</v>
      </c>
      <c r="D28" s="39"/>
      <c r="E28" s="36">
        <v>2013</v>
      </c>
      <c r="F28" s="8">
        <v>42458</v>
      </c>
      <c r="G28" s="36" t="s">
        <v>3</v>
      </c>
      <c r="H28" s="40">
        <v>1.51862</v>
      </c>
      <c r="I28" s="40"/>
      <c r="J28" s="36">
        <v>10</v>
      </c>
      <c r="K28" s="39">
        <f t="shared" si="0"/>
        <v>28878.52354052032</v>
      </c>
      <c r="L28" s="39"/>
      <c r="M28" s="6">
        <f t="shared" si="2"/>
        <v>2.887852354052032</v>
      </c>
      <c r="N28" s="36">
        <v>2013</v>
      </c>
      <c r="O28" s="8">
        <v>42458</v>
      </c>
      <c r="P28" s="40">
        <v>1.51955</v>
      </c>
      <c r="Q28" s="40"/>
      <c r="R28" s="41">
        <f t="shared" si="3"/>
        <v>-26857.026892680296</v>
      </c>
      <c r="S28" s="41"/>
      <c r="T28" s="42">
        <f t="shared" si="4"/>
        <v>-10</v>
      </c>
      <c r="U28" s="42"/>
    </row>
    <row r="29" spans="2:21" ht="13.5">
      <c r="B29" s="36">
        <v>21</v>
      </c>
      <c r="C29" s="39">
        <f t="shared" si="1"/>
        <v>935760.4244579971</v>
      </c>
      <c r="D29" s="39"/>
      <c r="E29" s="36">
        <v>2013</v>
      </c>
      <c r="F29" s="8">
        <v>42461</v>
      </c>
      <c r="G29" s="36" t="s">
        <v>3</v>
      </c>
      <c r="H29" s="40">
        <v>1.51796</v>
      </c>
      <c r="I29" s="40"/>
      <c r="J29" s="36">
        <v>13</v>
      </c>
      <c r="K29" s="39">
        <f t="shared" si="0"/>
        <v>28072.812733739913</v>
      </c>
      <c r="L29" s="39"/>
      <c r="M29" s="6">
        <f t="shared" si="2"/>
        <v>2.159447133364609</v>
      </c>
      <c r="N29" s="36">
        <v>2013</v>
      </c>
      <c r="O29" s="8">
        <v>42461</v>
      </c>
      <c r="P29" s="40">
        <v>1.51916</v>
      </c>
      <c r="Q29" s="40"/>
      <c r="R29" s="41">
        <f t="shared" si="3"/>
        <v>-25913.365600377245</v>
      </c>
      <c r="S29" s="41"/>
      <c r="T29" s="42">
        <f t="shared" si="4"/>
        <v>-13</v>
      </c>
      <c r="U29" s="42"/>
    </row>
    <row r="30" spans="2:21" ht="13.5">
      <c r="B30" s="36">
        <v>22</v>
      </c>
      <c r="C30" s="39">
        <f t="shared" si="1"/>
        <v>909847.0588576199</v>
      </c>
      <c r="D30" s="39"/>
      <c r="E30" s="36">
        <v>2013</v>
      </c>
      <c r="F30" s="8">
        <v>42463</v>
      </c>
      <c r="G30" s="36" t="s">
        <v>4</v>
      </c>
      <c r="H30" s="40">
        <v>1.51184</v>
      </c>
      <c r="I30" s="40"/>
      <c r="J30" s="36">
        <v>20</v>
      </c>
      <c r="K30" s="39">
        <f t="shared" si="0"/>
        <v>27295.411765728597</v>
      </c>
      <c r="L30" s="39"/>
      <c r="M30" s="6">
        <f t="shared" si="2"/>
        <v>1.3647705882864298</v>
      </c>
      <c r="N30" s="36">
        <v>2013</v>
      </c>
      <c r="O30" s="8">
        <v>42464</v>
      </c>
      <c r="P30" s="40">
        <v>1.50992</v>
      </c>
      <c r="Q30" s="40"/>
      <c r="R30" s="41">
        <f t="shared" si="3"/>
        <v>-26203.595295101415</v>
      </c>
      <c r="S30" s="41"/>
      <c r="T30" s="42">
        <f t="shared" si="4"/>
        <v>-20</v>
      </c>
      <c r="U30" s="42"/>
    </row>
    <row r="31" spans="2:21" ht="13.5">
      <c r="B31" s="36">
        <v>23</v>
      </c>
      <c r="C31" s="39">
        <f t="shared" si="1"/>
        <v>883643.4635625185</v>
      </c>
      <c r="D31" s="39"/>
      <c r="E31" s="36">
        <v>2013</v>
      </c>
      <c r="F31" s="8">
        <v>42465</v>
      </c>
      <c r="G31" s="36" t="s">
        <v>4</v>
      </c>
      <c r="H31" s="40">
        <v>1.52292</v>
      </c>
      <c r="I31" s="40"/>
      <c r="J31" s="36">
        <v>15</v>
      </c>
      <c r="K31" s="39">
        <f t="shared" si="0"/>
        <v>26509.303906875553</v>
      </c>
      <c r="L31" s="39"/>
      <c r="M31" s="6">
        <f t="shared" si="2"/>
        <v>1.7672869271250369</v>
      </c>
      <c r="N31" s="36">
        <v>2013</v>
      </c>
      <c r="O31" s="8">
        <v>42465</v>
      </c>
      <c r="P31" s="40">
        <v>1.53505</v>
      </c>
      <c r="Q31" s="40"/>
      <c r="R31" s="41">
        <f t="shared" si="3"/>
        <v>214371.90426026654</v>
      </c>
      <c r="S31" s="41"/>
      <c r="T31" s="42">
        <f t="shared" si="4"/>
        <v>121.29999999999974</v>
      </c>
      <c r="U31" s="42"/>
    </row>
    <row r="32" spans="2:21" ht="13.5">
      <c r="B32" s="36">
        <v>24</v>
      </c>
      <c r="C32" s="39">
        <f t="shared" si="1"/>
        <v>1098015.367822785</v>
      </c>
      <c r="D32" s="39"/>
      <c r="E32" s="36">
        <v>2013</v>
      </c>
      <c r="F32" s="8">
        <v>42471</v>
      </c>
      <c r="G32" s="36" t="s">
        <v>4</v>
      </c>
      <c r="H32" s="40">
        <v>1.53316</v>
      </c>
      <c r="I32" s="40"/>
      <c r="J32" s="36">
        <v>8</v>
      </c>
      <c r="K32" s="39">
        <f t="shared" si="0"/>
        <v>32940.46103468355</v>
      </c>
      <c r="L32" s="39"/>
      <c r="M32" s="6">
        <f t="shared" si="2"/>
        <v>4.117557629335443</v>
      </c>
      <c r="N32" s="36">
        <v>2013</v>
      </c>
      <c r="O32" s="8">
        <v>42471</v>
      </c>
      <c r="P32" s="40">
        <v>1.53239</v>
      </c>
      <c r="Q32" s="40"/>
      <c r="R32" s="41">
        <f t="shared" si="3"/>
        <v>-31705.193745889475</v>
      </c>
      <c r="S32" s="41"/>
      <c r="T32" s="42">
        <f t="shared" si="4"/>
        <v>-8</v>
      </c>
      <c r="U32" s="42"/>
    </row>
    <row r="33" spans="2:21" ht="13.5">
      <c r="B33" s="36">
        <v>25</v>
      </c>
      <c r="C33" s="39">
        <f t="shared" si="1"/>
        <v>1066310.1740768955</v>
      </c>
      <c r="D33" s="39"/>
      <c r="E33" s="36">
        <v>2013</v>
      </c>
      <c r="F33" s="8">
        <v>42472</v>
      </c>
      <c r="G33" s="36" t="s">
        <v>3</v>
      </c>
      <c r="H33" s="40">
        <v>1.5388</v>
      </c>
      <c r="I33" s="40"/>
      <c r="J33" s="36">
        <v>11</v>
      </c>
      <c r="K33" s="39">
        <f t="shared" si="0"/>
        <v>31989.305222306863</v>
      </c>
      <c r="L33" s="39"/>
      <c r="M33" s="6">
        <f t="shared" si="2"/>
        <v>2.9081186565733512</v>
      </c>
      <c r="N33" s="36">
        <v>2013</v>
      </c>
      <c r="O33" s="8">
        <v>42475</v>
      </c>
      <c r="P33" s="40">
        <v>1.53515</v>
      </c>
      <c r="Q33" s="40"/>
      <c r="R33" s="41">
        <f t="shared" si="3"/>
        <v>106146.3309649253</v>
      </c>
      <c r="S33" s="41"/>
      <c r="T33" s="42">
        <f t="shared" si="4"/>
        <v>36.49999999999931</v>
      </c>
      <c r="U33" s="42"/>
    </row>
    <row r="34" spans="2:21" ht="13.5">
      <c r="B34" s="36">
        <v>26</v>
      </c>
      <c r="C34" s="39">
        <f t="shared" si="1"/>
        <v>1172456.5050418207</v>
      </c>
      <c r="D34" s="39"/>
      <c r="E34" s="36">
        <v>2013</v>
      </c>
      <c r="F34" s="8">
        <v>42475</v>
      </c>
      <c r="G34" s="36" t="s">
        <v>3</v>
      </c>
      <c r="H34" s="40">
        <v>1.53216</v>
      </c>
      <c r="I34" s="40"/>
      <c r="J34" s="36">
        <v>22</v>
      </c>
      <c r="K34" s="39">
        <f t="shared" si="0"/>
        <v>35173.69515125462</v>
      </c>
      <c r="L34" s="39"/>
      <c r="M34" s="6">
        <f t="shared" si="2"/>
        <v>1.5988043250570283</v>
      </c>
      <c r="N34" s="36">
        <v>2013</v>
      </c>
      <c r="O34" s="8">
        <v>42476</v>
      </c>
      <c r="P34" s="40">
        <v>1.53433</v>
      </c>
      <c r="Q34" s="40"/>
      <c r="R34" s="41">
        <f t="shared" si="3"/>
        <v>-34694.0538537376</v>
      </c>
      <c r="S34" s="41"/>
      <c r="T34" s="42">
        <f t="shared" si="4"/>
        <v>-22</v>
      </c>
      <c r="U34" s="42"/>
    </row>
    <row r="35" spans="2:21" ht="13.5">
      <c r="B35" s="36">
        <v>27</v>
      </c>
      <c r="C35" s="39">
        <f t="shared" si="1"/>
        <v>1137762.451188083</v>
      </c>
      <c r="D35" s="39"/>
      <c r="E35" s="36">
        <v>2013</v>
      </c>
      <c r="F35" s="8">
        <v>42477</v>
      </c>
      <c r="G35" s="36" t="s">
        <v>3</v>
      </c>
      <c r="H35" s="40">
        <v>1.52323</v>
      </c>
      <c r="I35" s="40"/>
      <c r="J35" s="36">
        <v>18</v>
      </c>
      <c r="K35" s="39">
        <f t="shared" si="0"/>
        <v>34132.87353564249</v>
      </c>
      <c r="L35" s="39"/>
      <c r="M35" s="6">
        <f t="shared" si="2"/>
        <v>1.896270751980138</v>
      </c>
      <c r="N35" s="36">
        <v>2013</v>
      </c>
      <c r="O35" s="8">
        <v>42478</v>
      </c>
      <c r="P35" s="40">
        <v>1.52494</v>
      </c>
      <c r="Q35" s="40"/>
      <c r="R35" s="41">
        <f t="shared" si="3"/>
        <v>-32426.229858858052</v>
      </c>
      <c r="S35" s="41"/>
      <c r="T35" s="42">
        <f t="shared" si="4"/>
        <v>-18</v>
      </c>
      <c r="U35" s="42"/>
    </row>
    <row r="36" spans="2:21" ht="13.5">
      <c r="B36" s="36">
        <v>28</v>
      </c>
      <c r="C36" s="39">
        <f t="shared" si="1"/>
        <v>1105336.221329225</v>
      </c>
      <c r="D36" s="39"/>
      <c r="E36" s="36">
        <v>2013</v>
      </c>
      <c r="F36" s="8">
        <v>42479</v>
      </c>
      <c r="G36" s="36" t="s">
        <v>4</v>
      </c>
      <c r="H36" s="40">
        <v>1.52959</v>
      </c>
      <c r="I36" s="40"/>
      <c r="J36" s="36">
        <v>14</v>
      </c>
      <c r="K36" s="39">
        <f t="shared" si="0"/>
        <v>33160.08663987675</v>
      </c>
      <c r="L36" s="39"/>
      <c r="M36" s="6">
        <f t="shared" si="2"/>
        <v>2.3685776171340533</v>
      </c>
      <c r="N36" s="36">
        <v>2013</v>
      </c>
      <c r="O36" s="8">
        <v>42479</v>
      </c>
      <c r="P36" s="40">
        <v>1.53515</v>
      </c>
      <c r="Q36" s="40"/>
      <c r="R36" s="41">
        <f t="shared" si="3"/>
        <v>131692.9155126536</v>
      </c>
      <c r="S36" s="41"/>
      <c r="T36" s="42">
        <f t="shared" si="4"/>
        <v>55.600000000000094</v>
      </c>
      <c r="U36" s="42"/>
    </row>
    <row r="37" spans="2:21" ht="13.5">
      <c r="B37" s="36">
        <v>29</v>
      </c>
      <c r="C37" s="39">
        <f t="shared" si="1"/>
        <v>1237029.1368418785</v>
      </c>
      <c r="D37" s="39"/>
      <c r="E37" s="36">
        <v>2013</v>
      </c>
      <c r="F37" s="8">
        <v>42482</v>
      </c>
      <c r="G37" s="36" t="s">
        <v>4</v>
      </c>
      <c r="H37" s="40">
        <v>1.52451</v>
      </c>
      <c r="I37" s="40"/>
      <c r="J37" s="36">
        <v>25</v>
      </c>
      <c r="K37" s="39">
        <f t="shared" si="0"/>
        <v>37110.87410525636</v>
      </c>
      <c r="L37" s="39"/>
      <c r="M37" s="6">
        <f t="shared" si="2"/>
        <v>1.4844349642102543</v>
      </c>
      <c r="N37" s="36">
        <v>2013</v>
      </c>
      <c r="O37" s="8">
        <v>42483</v>
      </c>
      <c r="P37" s="40">
        <v>1.52206</v>
      </c>
      <c r="Q37" s="40"/>
      <c r="R37" s="41">
        <f t="shared" si="3"/>
        <v>-36368.65662315217</v>
      </c>
      <c r="S37" s="41"/>
      <c r="T37" s="42">
        <f t="shared" si="4"/>
        <v>-25</v>
      </c>
      <c r="U37" s="42"/>
    </row>
    <row r="38" spans="2:21" ht="13.5">
      <c r="B38" s="36">
        <v>30</v>
      </c>
      <c r="C38" s="39">
        <f t="shared" si="1"/>
        <v>1200660.4802187264</v>
      </c>
      <c r="D38" s="39"/>
      <c r="E38" s="36">
        <v>2013</v>
      </c>
      <c r="F38" s="8">
        <v>42484</v>
      </c>
      <c r="G38" s="36" t="s">
        <v>4</v>
      </c>
      <c r="H38" s="40">
        <v>1.52549</v>
      </c>
      <c r="I38" s="40"/>
      <c r="J38" s="36">
        <v>25</v>
      </c>
      <c r="K38" s="39">
        <f t="shared" si="0"/>
        <v>36019.81440656179</v>
      </c>
      <c r="L38" s="39"/>
      <c r="M38" s="6">
        <f t="shared" si="2"/>
        <v>1.4407925762624716</v>
      </c>
      <c r="N38" s="36">
        <v>2013</v>
      </c>
      <c r="O38" s="8">
        <v>42485</v>
      </c>
      <c r="P38" s="40">
        <v>1.54051</v>
      </c>
      <c r="Q38" s="40"/>
      <c r="R38" s="41">
        <f t="shared" si="3"/>
        <v>216407.04495462374</v>
      </c>
      <c r="S38" s="41"/>
      <c r="T38" s="42">
        <f t="shared" si="4"/>
        <v>150.20000000000033</v>
      </c>
      <c r="U38" s="42"/>
    </row>
    <row r="39" spans="2:21" ht="13.5">
      <c r="B39" s="36">
        <v>31</v>
      </c>
      <c r="C39" s="39">
        <f t="shared" si="1"/>
        <v>1417067.5251733502</v>
      </c>
      <c r="D39" s="39"/>
      <c r="E39" s="36">
        <v>2013</v>
      </c>
      <c r="F39" s="8">
        <v>42486</v>
      </c>
      <c r="G39" s="36" t="s">
        <v>4</v>
      </c>
      <c r="H39" s="40">
        <v>1.54603</v>
      </c>
      <c r="I39" s="40"/>
      <c r="J39" s="36">
        <v>17</v>
      </c>
      <c r="K39" s="39">
        <f t="shared" si="0"/>
        <v>42512.025755200506</v>
      </c>
      <c r="L39" s="39"/>
      <c r="M39" s="6">
        <f t="shared" si="2"/>
        <v>2.5007073973647356</v>
      </c>
      <c r="N39" s="36">
        <v>2013</v>
      </c>
      <c r="O39" s="8">
        <v>42489</v>
      </c>
      <c r="P39" s="40">
        <v>1.54743</v>
      </c>
      <c r="Q39" s="40"/>
      <c r="R39" s="41">
        <f t="shared" si="3"/>
        <v>35009.903563108</v>
      </c>
      <c r="S39" s="41"/>
      <c r="T39" s="42">
        <f t="shared" si="4"/>
        <v>14.000000000000679</v>
      </c>
      <c r="U39" s="42"/>
    </row>
    <row r="40" spans="2:21" ht="13.5">
      <c r="B40" s="36">
        <v>32</v>
      </c>
      <c r="C40" s="39">
        <f t="shared" si="1"/>
        <v>1452077.4287364583</v>
      </c>
      <c r="D40" s="39"/>
      <c r="E40" s="36">
        <v>2013</v>
      </c>
      <c r="F40" s="8">
        <v>42489</v>
      </c>
      <c r="G40" s="36" t="s">
        <v>4</v>
      </c>
      <c r="H40" s="40">
        <v>1.54856</v>
      </c>
      <c r="I40" s="40"/>
      <c r="J40" s="36">
        <v>12</v>
      </c>
      <c r="K40" s="39">
        <f t="shared" si="0"/>
        <v>43562.322862093744</v>
      </c>
      <c r="L40" s="39"/>
      <c r="M40" s="6">
        <f t="shared" si="2"/>
        <v>3.6301935718411453</v>
      </c>
      <c r="N40" s="36">
        <v>2013</v>
      </c>
      <c r="O40" s="8">
        <v>42490</v>
      </c>
      <c r="P40" s="40">
        <v>1.54746</v>
      </c>
      <c r="Q40" s="40"/>
      <c r="R40" s="41">
        <f t="shared" si="3"/>
        <v>-39932.1292902482</v>
      </c>
      <c r="S40" s="41"/>
      <c r="T40" s="42">
        <f t="shared" si="4"/>
        <v>-12</v>
      </c>
      <c r="U40" s="42"/>
    </row>
    <row r="41" spans="2:21" ht="13.5">
      <c r="B41" s="36">
        <v>33</v>
      </c>
      <c r="C41" s="39">
        <f t="shared" si="1"/>
        <v>1412145.29944621</v>
      </c>
      <c r="D41" s="39"/>
      <c r="E41" s="36">
        <v>2013</v>
      </c>
      <c r="F41" s="8">
        <v>42492</v>
      </c>
      <c r="G41" s="36" t="s">
        <v>3</v>
      </c>
      <c r="H41" s="40">
        <v>1.55598</v>
      </c>
      <c r="I41" s="40"/>
      <c r="J41" s="36">
        <v>11</v>
      </c>
      <c r="K41" s="39">
        <f t="shared" si="0"/>
        <v>42364.3589833863</v>
      </c>
      <c r="L41" s="39"/>
      <c r="M41" s="6">
        <f t="shared" si="2"/>
        <v>3.8513053621260274</v>
      </c>
      <c r="N41" s="36">
        <v>2013</v>
      </c>
      <c r="O41" s="8">
        <v>42492</v>
      </c>
      <c r="P41" s="40">
        <v>1.55704</v>
      </c>
      <c r="Q41" s="40"/>
      <c r="R41" s="41">
        <f t="shared" si="3"/>
        <v>-40823.836838538235</v>
      </c>
      <c r="S41" s="41"/>
      <c r="T41" s="42">
        <f t="shared" si="4"/>
        <v>-11</v>
      </c>
      <c r="U41" s="42"/>
    </row>
    <row r="42" spans="2:21" ht="13.5">
      <c r="B42" s="36">
        <v>34</v>
      </c>
      <c r="C42" s="39">
        <f t="shared" si="1"/>
        <v>1371321.4626076717</v>
      </c>
      <c r="D42" s="39"/>
      <c r="E42" s="36">
        <v>2013</v>
      </c>
      <c r="F42" s="8">
        <v>42493</v>
      </c>
      <c r="G42" s="36" t="s">
        <v>4</v>
      </c>
      <c r="H42" s="40">
        <v>1.55534</v>
      </c>
      <c r="I42" s="40"/>
      <c r="J42" s="36">
        <v>47</v>
      </c>
      <c r="K42" s="39">
        <f t="shared" si="0"/>
        <v>41139.64387823015</v>
      </c>
      <c r="L42" s="39"/>
      <c r="M42" s="6">
        <f t="shared" si="2"/>
        <v>0.8753115718772372</v>
      </c>
      <c r="N42" s="36">
        <v>2013</v>
      </c>
      <c r="O42" s="8">
        <v>42493</v>
      </c>
      <c r="P42" s="40">
        <v>1.55069</v>
      </c>
      <c r="Q42" s="40"/>
      <c r="R42" s="41">
        <f t="shared" si="3"/>
        <v>-40701.988092291904</v>
      </c>
      <c r="S42" s="41"/>
      <c r="T42" s="42">
        <f t="shared" si="4"/>
        <v>-47</v>
      </c>
      <c r="U42" s="42"/>
    </row>
    <row r="43" spans="2:21" ht="13.5">
      <c r="B43" s="36">
        <v>35</v>
      </c>
      <c r="C43" s="39">
        <f t="shared" si="1"/>
        <v>1330619.4745153799</v>
      </c>
      <c r="D43" s="39"/>
      <c r="E43" s="36">
        <v>2013</v>
      </c>
      <c r="F43" s="8">
        <v>42493</v>
      </c>
      <c r="G43" s="36" t="s">
        <v>4</v>
      </c>
      <c r="H43" s="40">
        <v>1.55679</v>
      </c>
      <c r="I43" s="40"/>
      <c r="J43" s="36">
        <v>18</v>
      </c>
      <c r="K43" s="39">
        <f t="shared" si="0"/>
        <v>39918.58423546139</v>
      </c>
      <c r="L43" s="39"/>
      <c r="M43" s="6">
        <f t="shared" si="2"/>
        <v>2.2176991241922996</v>
      </c>
      <c r="N43" s="36">
        <v>2013</v>
      </c>
      <c r="O43" s="8">
        <v>42496</v>
      </c>
      <c r="P43" s="40">
        <v>1.55509</v>
      </c>
      <c r="Q43" s="40"/>
      <c r="R43" s="41">
        <f t="shared" si="3"/>
        <v>-37700.88511126494</v>
      </c>
      <c r="S43" s="41"/>
      <c r="T43" s="42">
        <f t="shared" si="4"/>
        <v>-18</v>
      </c>
      <c r="U43" s="42"/>
    </row>
    <row r="44" spans="2:21" ht="13.5">
      <c r="B44" s="36">
        <v>36</v>
      </c>
      <c r="C44" s="39">
        <f t="shared" si="1"/>
        <v>1292918.589404115</v>
      </c>
      <c r="D44" s="39"/>
      <c r="E44" s="36">
        <v>2013</v>
      </c>
      <c r="F44" s="8">
        <v>42497</v>
      </c>
      <c r="G44" s="36" t="s">
        <v>4</v>
      </c>
      <c r="H44" s="40">
        <v>1.55459</v>
      </c>
      <c r="I44" s="40"/>
      <c r="J44" s="36">
        <v>8</v>
      </c>
      <c r="K44" s="39">
        <f t="shared" si="0"/>
        <v>38787.55768212345</v>
      </c>
      <c r="L44" s="39"/>
      <c r="M44" s="6">
        <f t="shared" si="2"/>
        <v>4.848444710265431</v>
      </c>
      <c r="N44" s="36">
        <v>2013</v>
      </c>
      <c r="O44" s="8">
        <v>42497</v>
      </c>
      <c r="P44" s="40">
        <v>1.55392</v>
      </c>
      <c r="Q44" s="40"/>
      <c r="R44" s="41">
        <f t="shared" si="3"/>
        <v>-32484.579558775888</v>
      </c>
      <c r="S44" s="41"/>
      <c r="T44" s="42">
        <f t="shared" si="4"/>
        <v>-8</v>
      </c>
      <c r="U44" s="42"/>
    </row>
    <row r="45" spans="2:21" ht="13.5">
      <c r="B45" s="36">
        <v>37</v>
      </c>
      <c r="C45" s="39">
        <f t="shared" si="1"/>
        <v>1260434.009845339</v>
      </c>
      <c r="D45" s="39"/>
      <c r="E45" s="36">
        <v>2013</v>
      </c>
      <c r="F45" s="8">
        <v>42497</v>
      </c>
      <c r="G45" s="36" t="s">
        <v>3</v>
      </c>
      <c r="H45" s="40">
        <v>1.55205</v>
      </c>
      <c r="I45" s="40"/>
      <c r="J45" s="36">
        <v>18</v>
      </c>
      <c r="K45" s="39">
        <f t="shared" si="0"/>
        <v>37813.02029536017</v>
      </c>
      <c r="L45" s="39"/>
      <c r="M45" s="6">
        <f t="shared" si="2"/>
        <v>2.1007233497422315</v>
      </c>
      <c r="N45" s="36">
        <v>2013</v>
      </c>
      <c r="O45" s="8">
        <v>42497</v>
      </c>
      <c r="P45" s="40">
        <v>1.55382</v>
      </c>
      <c r="Q45" s="40"/>
      <c r="R45" s="41">
        <f t="shared" si="3"/>
        <v>-37182.80329043853</v>
      </c>
      <c r="S45" s="41"/>
      <c r="T45" s="42">
        <f t="shared" si="4"/>
        <v>-18</v>
      </c>
      <c r="U45" s="42"/>
    </row>
    <row r="46" spans="2:21" ht="13.5">
      <c r="B46" s="36">
        <v>38</v>
      </c>
      <c r="C46" s="39">
        <f t="shared" si="1"/>
        <v>1223251.2065549004</v>
      </c>
      <c r="D46" s="39"/>
      <c r="E46" s="36">
        <v>2013</v>
      </c>
      <c r="F46" s="8">
        <v>42498</v>
      </c>
      <c r="G46" s="36" t="s">
        <v>3</v>
      </c>
      <c r="H46" s="40">
        <v>1.54718</v>
      </c>
      <c r="I46" s="40"/>
      <c r="J46" s="36">
        <v>9</v>
      </c>
      <c r="K46" s="39">
        <f t="shared" si="0"/>
        <v>36697.53619664701</v>
      </c>
      <c r="L46" s="39"/>
      <c r="M46" s="6">
        <f t="shared" si="2"/>
        <v>4.077504021849667</v>
      </c>
      <c r="N46" s="36">
        <v>2013</v>
      </c>
      <c r="O46" s="8">
        <v>42498</v>
      </c>
      <c r="P46" s="40">
        <v>1.54806</v>
      </c>
      <c r="Q46" s="40"/>
      <c r="R46" s="41">
        <f t="shared" si="3"/>
        <v>-35882.03539227674</v>
      </c>
      <c r="S46" s="41"/>
      <c r="T46" s="42">
        <f t="shared" si="4"/>
        <v>-9</v>
      </c>
      <c r="U46" s="42"/>
    </row>
    <row r="47" spans="2:21" ht="13.5">
      <c r="B47" s="36">
        <v>39</v>
      </c>
      <c r="C47" s="39">
        <f t="shared" si="1"/>
        <v>1187369.1711626237</v>
      </c>
      <c r="D47" s="39"/>
      <c r="E47" s="36">
        <v>2013</v>
      </c>
      <c r="F47" s="8">
        <v>42498</v>
      </c>
      <c r="G47" s="36" t="s">
        <v>4</v>
      </c>
      <c r="H47" s="40">
        <v>1.5489</v>
      </c>
      <c r="I47" s="40"/>
      <c r="J47" s="36">
        <v>15</v>
      </c>
      <c r="K47" s="39">
        <f t="shared" si="0"/>
        <v>35621.07513487871</v>
      </c>
      <c r="L47" s="39"/>
      <c r="M47" s="6">
        <f t="shared" si="2"/>
        <v>2.374738342325247</v>
      </c>
      <c r="N47" s="36">
        <v>2013</v>
      </c>
      <c r="O47" s="8">
        <v>42499</v>
      </c>
      <c r="P47" s="40">
        <v>1.55329</v>
      </c>
      <c r="Q47" s="40"/>
      <c r="R47" s="41">
        <f t="shared" si="3"/>
        <v>104251.01322808111</v>
      </c>
      <c r="S47" s="41"/>
      <c r="T47" s="42">
        <f t="shared" si="4"/>
        <v>43.90000000000116</v>
      </c>
      <c r="U47" s="42"/>
    </row>
    <row r="48" spans="2:21" ht="13.5">
      <c r="B48" s="36">
        <v>40</v>
      </c>
      <c r="C48" s="39">
        <f t="shared" si="1"/>
        <v>1291620.1843907048</v>
      </c>
      <c r="D48" s="39"/>
      <c r="E48" s="36">
        <v>2013</v>
      </c>
      <c r="F48" s="8">
        <v>42500</v>
      </c>
      <c r="G48" s="36" t="s">
        <v>37</v>
      </c>
      <c r="H48" s="40">
        <v>1.544</v>
      </c>
      <c r="I48" s="40"/>
      <c r="J48" s="36">
        <v>16</v>
      </c>
      <c r="K48" s="39">
        <f t="shared" si="0"/>
        <v>38748.60553172114</v>
      </c>
      <c r="L48" s="39"/>
      <c r="M48" s="6">
        <f t="shared" si="2"/>
        <v>2.421787845732571</v>
      </c>
      <c r="N48" s="36">
        <v>2013</v>
      </c>
      <c r="O48" s="8">
        <v>42500</v>
      </c>
      <c r="P48" s="40">
        <v>1.53512</v>
      </c>
      <c r="Q48" s="40"/>
      <c r="R48" s="41">
        <f>IF(O48="","",(IF(G48="売",H48-P48,P48-H48))*M48*10000000)</f>
        <v>215054.7607010523</v>
      </c>
      <c r="S48" s="41"/>
      <c r="T48" s="42">
        <f t="shared" si="4"/>
        <v>88.79999999999998</v>
      </c>
      <c r="U48" s="42"/>
    </row>
    <row r="49" spans="2:21" ht="13.5">
      <c r="B49" s="36">
        <v>41</v>
      </c>
      <c r="C49" s="39">
        <f t="shared" si="1"/>
        <v>1506674.9450917572</v>
      </c>
      <c r="D49" s="39"/>
      <c r="E49" s="36">
        <v>2013</v>
      </c>
      <c r="F49" s="8">
        <v>42503</v>
      </c>
      <c r="G49" s="36" t="s">
        <v>4</v>
      </c>
      <c r="H49" s="40">
        <v>1.53784</v>
      </c>
      <c r="I49" s="40"/>
      <c r="J49" s="36">
        <v>30</v>
      </c>
      <c r="K49" s="39">
        <f t="shared" si="0"/>
        <v>45200.248352752715</v>
      </c>
      <c r="L49" s="39"/>
      <c r="M49" s="6">
        <f t="shared" si="2"/>
        <v>1.5066749450917571</v>
      </c>
      <c r="N49" s="36">
        <v>2013</v>
      </c>
      <c r="O49" s="8">
        <v>42503</v>
      </c>
      <c r="P49" s="40">
        <v>1.5348</v>
      </c>
      <c r="Q49" s="40"/>
      <c r="R49" s="41">
        <f t="shared" si="3"/>
        <v>-45802.918330791734</v>
      </c>
      <c r="S49" s="41"/>
      <c r="T49" s="42">
        <f t="shared" si="4"/>
        <v>-30</v>
      </c>
      <c r="U49" s="42"/>
    </row>
    <row r="50" spans="2:21" ht="13.5">
      <c r="B50" s="36">
        <v>42</v>
      </c>
      <c r="C50" s="39">
        <f t="shared" si="1"/>
        <v>1460872.0267609656</v>
      </c>
      <c r="D50" s="39"/>
      <c r="E50" s="36">
        <v>2013</v>
      </c>
      <c r="F50" s="8">
        <v>42505</v>
      </c>
      <c r="G50" s="36" t="s">
        <v>4</v>
      </c>
      <c r="H50" s="40">
        <v>1.52461</v>
      </c>
      <c r="I50" s="40"/>
      <c r="J50" s="36">
        <v>74</v>
      </c>
      <c r="K50" s="39">
        <f t="shared" si="0"/>
        <v>43826.16080282896</v>
      </c>
      <c r="L50" s="39"/>
      <c r="M50" s="6">
        <f t="shared" si="2"/>
        <v>0.5922454162544455</v>
      </c>
      <c r="N50" s="36">
        <v>2013</v>
      </c>
      <c r="O50" s="8">
        <v>42507</v>
      </c>
      <c r="P50" s="40">
        <v>1.51722</v>
      </c>
      <c r="Q50" s="40"/>
      <c r="R50" s="41">
        <f t="shared" si="3"/>
        <v>-43766.93626120357</v>
      </c>
      <c r="S50" s="41"/>
      <c r="T50" s="42">
        <f t="shared" si="4"/>
        <v>-74</v>
      </c>
      <c r="U50" s="42"/>
    </row>
    <row r="51" spans="2:21" ht="13.5">
      <c r="B51" s="36">
        <v>43</v>
      </c>
      <c r="C51" s="39">
        <f t="shared" si="1"/>
        <v>1417105.090499762</v>
      </c>
      <c r="D51" s="39"/>
      <c r="E51" s="36">
        <v>2013</v>
      </c>
      <c r="F51" s="8">
        <v>42510</v>
      </c>
      <c r="G51" s="36" t="s">
        <v>4</v>
      </c>
      <c r="H51" s="40">
        <v>1.5198</v>
      </c>
      <c r="I51" s="40"/>
      <c r="J51" s="36">
        <v>19</v>
      </c>
      <c r="K51" s="39">
        <f t="shared" si="0"/>
        <v>42513.15271499286</v>
      </c>
      <c r="L51" s="39"/>
      <c r="M51" s="6">
        <f t="shared" si="2"/>
        <v>2.237534353420677</v>
      </c>
      <c r="N51" s="36">
        <v>2013</v>
      </c>
      <c r="O51" s="8">
        <v>42510</v>
      </c>
      <c r="P51" s="40">
        <v>1.5272</v>
      </c>
      <c r="Q51" s="40"/>
      <c r="R51" s="41">
        <f t="shared" si="3"/>
        <v>165577.54215312673</v>
      </c>
      <c r="S51" s="41"/>
      <c r="T51" s="42">
        <f t="shared" si="4"/>
        <v>73.99999999999851</v>
      </c>
      <c r="U51" s="42"/>
    </row>
    <row r="52" spans="2:21" ht="13.5">
      <c r="B52" s="36">
        <v>44</v>
      </c>
      <c r="C52" s="39">
        <f t="shared" si="1"/>
        <v>1582682.6326528888</v>
      </c>
      <c r="D52" s="39"/>
      <c r="E52" s="36">
        <v>2013</v>
      </c>
      <c r="F52" s="8">
        <v>42512</v>
      </c>
      <c r="G52" s="36" t="s">
        <v>3</v>
      </c>
      <c r="H52" s="40">
        <v>1.51528</v>
      </c>
      <c r="I52" s="40"/>
      <c r="J52" s="36">
        <v>19</v>
      </c>
      <c r="K52" s="39">
        <f t="shared" si="0"/>
        <v>47480.47897958666</v>
      </c>
      <c r="L52" s="39"/>
      <c r="M52" s="6">
        <f t="shared" si="2"/>
        <v>2.498972577872982</v>
      </c>
      <c r="N52" s="36">
        <v>2013</v>
      </c>
      <c r="O52" s="8">
        <v>42512</v>
      </c>
      <c r="P52" s="40">
        <v>1.5051</v>
      </c>
      <c r="Q52" s="40"/>
      <c r="R52" s="41">
        <f t="shared" si="3"/>
        <v>254395.40842746597</v>
      </c>
      <c r="S52" s="41"/>
      <c r="T52" s="42">
        <f t="shared" si="4"/>
        <v>101.79999999999856</v>
      </c>
      <c r="U52" s="42"/>
    </row>
    <row r="53" spans="2:21" ht="13.5">
      <c r="B53" s="36">
        <v>45</v>
      </c>
      <c r="C53" s="39">
        <f t="shared" si="1"/>
        <v>1837078.0410803547</v>
      </c>
      <c r="D53" s="39"/>
      <c r="E53" s="36">
        <v>2013</v>
      </c>
      <c r="F53" s="8">
        <v>42513</v>
      </c>
      <c r="G53" s="36" t="s">
        <v>4</v>
      </c>
      <c r="H53" s="40">
        <v>1.50791</v>
      </c>
      <c r="I53" s="40"/>
      <c r="J53" s="36">
        <v>26</v>
      </c>
      <c r="K53" s="39">
        <f t="shared" si="0"/>
        <v>55112.34123241064</v>
      </c>
      <c r="L53" s="39"/>
      <c r="M53" s="6">
        <f t="shared" si="2"/>
        <v>2.119705432015794</v>
      </c>
      <c r="N53" s="36">
        <v>2013</v>
      </c>
      <c r="O53" s="8">
        <v>42517</v>
      </c>
      <c r="P53" s="40">
        <v>1.51174</v>
      </c>
      <c r="Q53" s="40"/>
      <c r="R53" s="41">
        <f t="shared" si="3"/>
        <v>81184.7180462049</v>
      </c>
      <c r="S53" s="41"/>
      <c r="T53" s="42">
        <f t="shared" si="4"/>
        <v>38.3</v>
      </c>
      <c r="U53" s="42"/>
    </row>
    <row r="54" spans="2:21" ht="13.5">
      <c r="B54" s="36">
        <v>46</v>
      </c>
      <c r="C54" s="39">
        <f t="shared" si="1"/>
        <v>1918262.7591265596</v>
      </c>
      <c r="D54" s="39"/>
      <c r="E54" s="36">
        <v>2013</v>
      </c>
      <c r="F54" s="8">
        <v>42517</v>
      </c>
      <c r="G54" s="36" t="s">
        <v>3</v>
      </c>
      <c r="H54" s="40">
        <v>1.50965</v>
      </c>
      <c r="I54" s="40"/>
      <c r="J54" s="36">
        <v>17</v>
      </c>
      <c r="K54" s="39">
        <f t="shared" si="0"/>
        <v>57547.88277379679</v>
      </c>
      <c r="L54" s="39"/>
      <c r="M54" s="6">
        <f t="shared" si="2"/>
        <v>3.385169574929223</v>
      </c>
      <c r="N54" s="36">
        <v>2013</v>
      </c>
      <c r="O54" s="8">
        <v>42518</v>
      </c>
      <c r="P54" s="40">
        <v>1.51128</v>
      </c>
      <c r="Q54" s="40"/>
      <c r="R54" s="41">
        <f t="shared" si="3"/>
        <v>-55178.264071347025</v>
      </c>
      <c r="S54" s="41"/>
      <c r="T54" s="42">
        <f t="shared" si="4"/>
        <v>-17</v>
      </c>
      <c r="U54" s="42"/>
    </row>
    <row r="55" spans="2:21" ht="13.5">
      <c r="B55" s="36">
        <v>47</v>
      </c>
      <c r="C55" s="39">
        <f t="shared" si="1"/>
        <v>1863084.4950552126</v>
      </c>
      <c r="D55" s="39"/>
      <c r="E55" s="36">
        <v>2013</v>
      </c>
      <c r="F55" s="8">
        <v>42521</v>
      </c>
      <c r="G55" s="36" t="s">
        <v>4</v>
      </c>
      <c r="H55" s="40">
        <v>1.52278</v>
      </c>
      <c r="I55" s="40"/>
      <c r="J55" s="36">
        <v>17</v>
      </c>
      <c r="K55" s="39">
        <f t="shared" si="0"/>
        <v>55892.534851656375</v>
      </c>
      <c r="L55" s="39"/>
      <c r="M55" s="6">
        <f t="shared" si="2"/>
        <v>3.2877961677444927</v>
      </c>
      <c r="N55" s="36">
        <v>2013</v>
      </c>
      <c r="O55" s="8">
        <v>42521</v>
      </c>
      <c r="P55" s="40">
        <v>1.52109</v>
      </c>
      <c r="Q55" s="40"/>
      <c r="R55" s="41">
        <f t="shared" si="3"/>
        <v>-55563.75523488092</v>
      </c>
      <c r="S55" s="41"/>
      <c r="T55" s="42">
        <f t="shared" si="4"/>
        <v>-17</v>
      </c>
      <c r="U55" s="42"/>
    </row>
    <row r="56" spans="2:21" ht="13.5">
      <c r="B56" s="36">
        <v>48</v>
      </c>
      <c r="C56" s="39">
        <f t="shared" si="1"/>
        <v>1807520.7398203318</v>
      </c>
      <c r="D56" s="39"/>
      <c r="E56" s="36">
        <v>2013</v>
      </c>
      <c r="F56" s="8">
        <v>42527</v>
      </c>
      <c r="G56" s="36" t="s">
        <v>4</v>
      </c>
      <c r="H56" s="40">
        <v>1.54671</v>
      </c>
      <c r="I56" s="40"/>
      <c r="J56" s="36">
        <v>25</v>
      </c>
      <c r="K56" s="39">
        <f t="shared" si="0"/>
        <v>54225.622194609954</v>
      </c>
      <c r="L56" s="39"/>
      <c r="M56" s="6">
        <f t="shared" si="2"/>
        <v>2.1690248877843983</v>
      </c>
      <c r="N56" s="36">
        <v>2013</v>
      </c>
      <c r="O56" s="8">
        <v>42527</v>
      </c>
      <c r="P56" s="40">
        <v>1.56266</v>
      </c>
      <c r="Q56" s="40"/>
      <c r="R56" s="41">
        <f t="shared" si="3"/>
        <v>345959.4696016095</v>
      </c>
      <c r="S56" s="41"/>
      <c r="T56" s="42">
        <f t="shared" si="4"/>
        <v>159.4999999999991</v>
      </c>
      <c r="U56" s="42"/>
    </row>
    <row r="57" spans="2:21" ht="13.5">
      <c r="B57" s="36">
        <v>49</v>
      </c>
      <c r="C57" s="39">
        <f t="shared" si="1"/>
        <v>2153480.209421941</v>
      </c>
      <c r="D57" s="39"/>
      <c r="E57" s="36">
        <v>2013</v>
      </c>
      <c r="F57" s="8">
        <v>42532</v>
      </c>
      <c r="G57" s="36" t="s">
        <v>4</v>
      </c>
      <c r="H57" s="40">
        <v>1.56148</v>
      </c>
      <c r="I57" s="40"/>
      <c r="J57" s="36">
        <v>48</v>
      </c>
      <c r="K57" s="39">
        <f t="shared" si="0"/>
        <v>64604.40628265823</v>
      </c>
      <c r="L57" s="39"/>
      <c r="M57" s="6">
        <f t="shared" si="2"/>
        <v>1.345925130888713</v>
      </c>
      <c r="N57" s="36">
        <v>2013</v>
      </c>
      <c r="O57" s="8">
        <v>42535</v>
      </c>
      <c r="P57" s="40">
        <v>1.56477</v>
      </c>
      <c r="Q57" s="40"/>
      <c r="R57" s="41">
        <f t="shared" si="3"/>
        <v>44280.93680623886</v>
      </c>
      <c r="S57" s="41"/>
      <c r="T57" s="42">
        <f t="shared" si="4"/>
        <v>32.90000000000015</v>
      </c>
      <c r="U57" s="42"/>
    </row>
    <row r="58" spans="2:21" ht="13.5">
      <c r="B58" s="36">
        <v>50</v>
      </c>
      <c r="C58" s="39">
        <f t="shared" si="1"/>
        <v>2197761.14622818</v>
      </c>
      <c r="D58" s="39"/>
      <c r="E58" s="36">
        <v>2013</v>
      </c>
      <c r="F58" s="8">
        <v>42535</v>
      </c>
      <c r="G58" s="36" t="s">
        <v>4</v>
      </c>
      <c r="H58" s="40">
        <v>1.56943</v>
      </c>
      <c r="I58" s="40"/>
      <c r="J58" s="36">
        <v>34</v>
      </c>
      <c r="K58" s="39">
        <f t="shared" si="0"/>
        <v>65932.8343868454</v>
      </c>
      <c r="L58" s="39"/>
      <c r="M58" s="6">
        <f t="shared" si="2"/>
        <v>1.9392010113778058</v>
      </c>
      <c r="N58" s="36">
        <v>2013</v>
      </c>
      <c r="O58" s="8">
        <v>42539</v>
      </c>
      <c r="P58" s="40">
        <v>1.56607</v>
      </c>
      <c r="Q58" s="40"/>
      <c r="R58" s="41">
        <f t="shared" si="3"/>
        <v>-65157.15398229485</v>
      </c>
      <c r="S58" s="41"/>
      <c r="T58" s="42">
        <f t="shared" si="4"/>
        <v>-34</v>
      </c>
      <c r="U58" s="42"/>
    </row>
    <row r="59" spans="2:21" ht="13.5">
      <c r="B59" s="36">
        <v>51</v>
      </c>
      <c r="C59" s="39">
        <f t="shared" si="1"/>
        <v>2132603.992245885</v>
      </c>
      <c r="D59" s="39"/>
      <c r="E59" s="36">
        <v>2013</v>
      </c>
      <c r="F59" s="8">
        <v>42541</v>
      </c>
      <c r="G59" s="36" t="s">
        <v>4</v>
      </c>
      <c r="H59" s="40">
        <v>1.54684</v>
      </c>
      <c r="I59" s="40"/>
      <c r="J59" s="36">
        <v>25</v>
      </c>
      <c r="K59" s="39">
        <f t="shared" si="0"/>
        <v>63978.11976737655</v>
      </c>
      <c r="L59" s="39"/>
      <c r="M59" s="6">
        <f t="shared" si="2"/>
        <v>2.559124790695062</v>
      </c>
      <c r="N59" s="36">
        <v>2013</v>
      </c>
      <c r="O59" s="8">
        <v>42542</v>
      </c>
      <c r="P59" s="40">
        <v>1.54437</v>
      </c>
      <c r="Q59" s="40"/>
      <c r="R59" s="41">
        <f t="shared" si="3"/>
        <v>-63210.38233016732</v>
      </c>
      <c r="S59" s="41"/>
      <c r="T59" s="42">
        <f t="shared" si="4"/>
        <v>-25</v>
      </c>
      <c r="U59" s="42"/>
    </row>
    <row r="60" spans="2:21" ht="13.5">
      <c r="B60" s="36">
        <v>52</v>
      </c>
      <c r="C60" s="39">
        <f t="shared" si="1"/>
        <v>2069393.6099157177</v>
      </c>
      <c r="D60" s="39"/>
      <c r="E60" s="36">
        <v>2013</v>
      </c>
      <c r="F60" s="8">
        <v>42542</v>
      </c>
      <c r="G60" s="36" t="s">
        <v>3</v>
      </c>
      <c r="H60" s="40">
        <v>1.54224</v>
      </c>
      <c r="I60" s="40"/>
      <c r="J60" s="36">
        <v>32</v>
      </c>
      <c r="K60" s="39">
        <f t="shared" si="0"/>
        <v>62081.80829747153</v>
      </c>
      <c r="L60" s="39"/>
      <c r="M60" s="6">
        <f t="shared" si="2"/>
        <v>1.9400565092959854</v>
      </c>
      <c r="N60" s="36">
        <v>2013</v>
      </c>
      <c r="O60" s="8">
        <v>42545</v>
      </c>
      <c r="P60" s="40">
        <v>1.53514</v>
      </c>
      <c r="Q60" s="40"/>
      <c r="R60" s="41">
        <f t="shared" si="3"/>
        <v>137744.01216001704</v>
      </c>
      <c r="S60" s="41"/>
      <c r="T60" s="42">
        <f t="shared" si="4"/>
        <v>71.00000000000107</v>
      </c>
      <c r="U60" s="42"/>
    </row>
    <row r="61" spans="2:21" ht="13.5">
      <c r="B61" s="36">
        <v>53</v>
      </c>
      <c r="C61" s="39">
        <f t="shared" si="1"/>
        <v>2207137.6220757347</v>
      </c>
      <c r="D61" s="39"/>
      <c r="E61" s="36">
        <v>2013</v>
      </c>
      <c r="F61" s="8">
        <v>42545</v>
      </c>
      <c r="G61" s="36" t="s">
        <v>4</v>
      </c>
      <c r="H61" s="40">
        <v>1.54321</v>
      </c>
      <c r="I61" s="40"/>
      <c r="J61" s="36">
        <v>48</v>
      </c>
      <c r="K61" s="39">
        <f t="shared" si="0"/>
        <v>66214.12866227204</v>
      </c>
      <c r="L61" s="39"/>
      <c r="M61" s="6">
        <f t="shared" si="2"/>
        <v>1.379461013797334</v>
      </c>
      <c r="N61" s="36">
        <v>2013</v>
      </c>
      <c r="O61" s="8">
        <v>42547</v>
      </c>
      <c r="P61" s="40">
        <v>1.5385</v>
      </c>
      <c r="Q61" s="40"/>
      <c r="R61" s="41">
        <f t="shared" si="3"/>
        <v>-64972.613749854325</v>
      </c>
      <c r="S61" s="41"/>
      <c r="T61" s="42">
        <f t="shared" si="4"/>
        <v>-48</v>
      </c>
      <c r="U61" s="42"/>
    </row>
    <row r="62" spans="2:21" ht="13.5">
      <c r="B62" s="36">
        <v>54</v>
      </c>
      <c r="C62" s="39">
        <f t="shared" si="1"/>
        <v>2142165.0083258804</v>
      </c>
      <c r="D62" s="39"/>
      <c r="E62" s="36">
        <v>2013</v>
      </c>
      <c r="F62" s="8">
        <v>42546</v>
      </c>
      <c r="G62" s="36" t="s">
        <v>3</v>
      </c>
      <c r="H62" s="40">
        <v>1.54187</v>
      </c>
      <c r="I62" s="40"/>
      <c r="J62" s="36">
        <v>39</v>
      </c>
      <c r="K62" s="39">
        <f t="shared" si="0"/>
        <v>64264.95024977641</v>
      </c>
      <c r="L62" s="39"/>
      <c r="M62" s="6">
        <f t="shared" si="2"/>
        <v>1.6478192371737541</v>
      </c>
      <c r="N62" s="36">
        <v>2013</v>
      </c>
      <c r="O62" s="8">
        <v>42547</v>
      </c>
      <c r="P62" s="40">
        <v>1.53512</v>
      </c>
      <c r="Q62" s="40"/>
      <c r="R62" s="41">
        <f t="shared" si="3"/>
        <v>111227.79850922896</v>
      </c>
      <c r="S62" s="41"/>
      <c r="T62" s="42">
        <f t="shared" si="4"/>
        <v>67.50000000000034</v>
      </c>
      <c r="U62" s="42"/>
    </row>
    <row r="63" spans="2:21" ht="13.5">
      <c r="B63" s="36">
        <v>55</v>
      </c>
      <c r="C63" s="39">
        <f t="shared" si="1"/>
        <v>2253392.8068351094</v>
      </c>
      <c r="D63" s="39"/>
      <c r="E63" s="36">
        <v>2013</v>
      </c>
      <c r="F63" s="8">
        <v>42549</v>
      </c>
      <c r="G63" s="36" t="s">
        <v>3</v>
      </c>
      <c r="H63" s="40">
        <v>1.5243</v>
      </c>
      <c r="I63" s="40"/>
      <c r="J63" s="36">
        <v>20</v>
      </c>
      <c r="K63" s="39">
        <f t="shared" si="0"/>
        <v>67601.78420505328</v>
      </c>
      <c r="L63" s="39"/>
      <c r="M63" s="6">
        <f t="shared" si="2"/>
        <v>3.380089210252664</v>
      </c>
      <c r="N63" s="36">
        <v>2013</v>
      </c>
      <c r="O63" s="8">
        <v>42549</v>
      </c>
      <c r="P63" s="40">
        <v>1.51874</v>
      </c>
      <c r="Q63" s="40"/>
      <c r="R63" s="41">
        <f t="shared" si="3"/>
        <v>187932.96009004844</v>
      </c>
      <c r="S63" s="41"/>
      <c r="T63" s="42">
        <f t="shared" si="4"/>
        <v>55.600000000000094</v>
      </c>
      <c r="U63" s="42"/>
    </row>
    <row r="64" spans="2:21" ht="13.5">
      <c r="B64" s="36">
        <v>56</v>
      </c>
      <c r="C64" s="39">
        <f t="shared" si="1"/>
        <v>2441325.766925158</v>
      </c>
      <c r="D64" s="39"/>
      <c r="E64" s="36">
        <v>2013</v>
      </c>
      <c r="F64" s="8">
        <v>42552</v>
      </c>
      <c r="G64" s="36" t="s">
        <v>4</v>
      </c>
      <c r="H64" s="40">
        <v>1.52347</v>
      </c>
      <c r="I64" s="40"/>
      <c r="J64" s="36">
        <v>23</v>
      </c>
      <c r="K64" s="39">
        <f t="shared" si="0"/>
        <v>73239.77300775473</v>
      </c>
      <c r="L64" s="39"/>
      <c r="M64" s="6">
        <f t="shared" si="2"/>
        <v>3.184337956858901</v>
      </c>
      <c r="N64" s="36">
        <v>2013</v>
      </c>
      <c r="O64" s="8">
        <v>42552</v>
      </c>
      <c r="P64" s="40">
        <v>1.52124</v>
      </c>
      <c r="Q64" s="40"/>
      <c r="R64" s="41">
        <f t="shared" si="3"/>
        <v>-71010.73643795912</v>
      </c>
      <c r="S64" s="41"/>
      <c r="T64" s="42">
        <f t="shared" si="4"/>
        <v>-23</v>
      </c>
      <c r="U64" s="42"/>
    </row>
    <row r="65" spans="2:21" ht="13.5">
      <c r="B65" s="36">
        <v>57</v>
      </c>
      <c r="C65" s="39">
        <f t="shared" si="1"/>
        <v>2370315.030487199</v>
      </c>
      <c r="D65" s="39"/>
      <c r="E65" s="36">
        <v>2013</v>
      </c>
      <c r="F65" s="8">
        <v>42553</v>
      </c>
      <c r="G65" s="36" t="s">
        <v>3</v>
      </c>
      <c r="H65" s="40">
        <v>1.51903</v>
      </c>
      <c r="I65" s="40"/>
      <c r="J65" s="36">
        <v>15</v>
      </c>
      <c r="K65" s="39">
        <f t="shared" si="0"/>
        <v>71109.45091461597</v>
      </c>
      <c r="L65" s="39"/>
      <c r="M65" s="6">
        <f t="shared" si="2"/>
        <v>4.740630060974397</v>
      </c>
      <c r="N65" s="36">
        <v>2013</v>
      </c>
      <c r="O65" s="8">
        <v>42554</v>
      </c>
      <c r="P65" s="40">
        <v>1.52041</v>
      </c>
      <c r="Q65" s="40"/>
      <c r="R65" s="41">
        <f t="shared" si="3"/>
        <v>-65420.69484144369</v>
      </c>
      <c r="S65" s="41"/>
      <c r="T65" s="42">
        <f t="shared" si="4"/>
        <v>-15</v>
      </c>
      <c r="U65" s="42"/>
    </row>
    <row r="66" spans="2:21" ht="13.5">
      <c r="B66" s="36">
        <v>58</v>
      </c>
      <c r="C66" s="39">
        <f t="shared" si="1"/>
        <v>2304894.3356457553</v>
      </c>
      <c r="D66" s="39"/>
      <c r="E66" s="36">
        <v>2013</v>
      </c>
      <c r="F66" s="8">
        <v>42555</v>
      </c>
      <c r="G66" s="36" t="s">
        <v>3</v>
      </c>
      <c r="H66" s="40">
        <v>1.5226</v>
      </c>
      <c r="I66" s="40"/>
      <c r="J66" s="36">
        <v>35</v>
      </c>
      <c r="K66" s="39">
        <f t="shared" si="0"/>
        <v>69146.83006937266</v>
      </c>
      <c r="L66" s="39"/>
      <c r="M66" s="6">
        <f t="shared" si="2"/>
        <v>1.9756237162677903</v>
      </c>
      <c r="N66" s="36">
        <v>2013</v>
      </c>
      <c r="O66" s="8">
        <v>42556</v>
      </c>
      <c r="P66" s="40">
        <v>1.50504</v>
      </c>
      <c r="Q66" s="40"/>
      <c r="R66" s="41">
        <f t="shared" si="3"/>
        <v>346919.5245766244</v>
      </c>
      <c r="S66" s="41"/>
      <c r="T66" s="42">
        <f t="shared" si="4"/>
        <v>175.6000000000002</v>
      </c>
      <c r="U66" s="42"/>
    </row>
    <row r="67" spans="2:21" ht="13.5">
      <c r="B67" s="36">
        <v>59</v>
      </c>
      <c r="C67" s="39">
        <f t="shared" si="1"/>
        <v>2651813.8602223797</v>
      </c>
      <c r="D67" s="39"/>
      <c r="E67" s="36">
        <v>2013</v>
      </c>
      <c r="F67" s="8">
        <v>42559</v>
      </c>
      <c r="G67" s="36" t="s">
        <v>4</v>
      </c>
      <c r="H67" s="40">
        <v>1.48971</v>
      </c>
      <c r="I67" s="40"/>
      <c r="J67" s="36">
        <v>25</v>
      </c>
      <c r="K67" s="39">
        <f t="shared" si="0"/>
        <v>79554.41580667139</v>
      </c>
      <c r="L67" s="39"/>
      <c r="M67" s="6">
        <f t="shared" si="2"/>
        <v>3.1821766322668554</v>
      </c>
      <c r="N67" s="36">
        <v>2013</v>
      </c>
      <c r="O67" s="8">
        <v>42560</v>
      </c>
      <c r="P67" s="40">
        <v>1.49204</v>
      </c>
      <c r="Q67" s="40"/>
      <c r="R67" s="41">
        <f t="shared" si="3"/>
        <v>74144.71553181592</v>
      </c>
      <c r="S67" s="41"/>
      <c r="T67" s="42">
        <f t="shared" si="4"/>
        <v>23.299999999999432</v>
      </c>
      <c r="U67" s="42"/>
    </row>
    <row r="68" spans="2:21" ht="13.5">
      <c r="B68" s="36">
        <v>60</v>
      </c>
      <c r="C68" s="39">
        <f t="shared" si="1"/>
        <v>2725958.5757541955</v>
      </c>
      <c r="D68" s="39"/>
      <c r="E68" s="36">
        <v>2013</v>
      </c>
      <c r="F68" s="8">
        <v>42566</v>
      </c>
      <c r="G68" s="36" t="s">
        <v>3</v>
      </c>
      <c r="H68" s="40">
        <v>1.50738</v>
      </c>
      <c r="I68" s="40"/>
      <c r="J68" s="36">
        <v>31</v>
      </c>
      <c r="K68" s="39">
        <f t="shared" si="0"/>
        <v>81778.75727262587</v>
      </c>
      <c r="L68" s="39"/>
      <c r="M68" s="6">
        <f t="shared" si="2"/>
        <v>2.6380244281492216</v>
      </c>
      <c r="N68" s="36">
        <v>2013</v>
      </c>
      <c r="O68" s="8">
        <v>42566</v>
      </c>
      <c r="P68" s="40">
        <v>1.51045</v>
      </c>
      <c r="Q68" s="40"/>
      <c r="R68" s="41">
        <f t="shared" si="3"/>
        <v>-80987.34994418449</v>
      </c>
      <c r="S68" s="41"/>
      <c r="T68" s="42">
        <f t="shared" si="4"/>
        <v>-31</v>
      </c>
      <c r="U68" s="42"/>
    </row>
    <row r="69" spans="2:21" ht="13.5">
      <c r="B69" s="36">
        <v>61</v>
      </c>
      <c r="C69" s="39">
        <f t="shared" si="1"/>
        <v>2644971.225810011</v>
      </c>
      <c r="D69" s="39"/>
      <c r="E69" s="36">
        <v>2013</v>
      </c>
      <c r="F69" s="8">
        <v>42567</v>
      </c>
      <c r="G69" s="36" t="s">
        <v>4</v>
      </c>
      <c r="H69" s="40">
        <v>1.51161</v>
      </c>
      <c r="I69" s="40"/>
      <c r="J69" s="36">
        <v>24</v>
      </c>
      <c r="K69" s="39">
        <f t="shared" si="0"/>
        <v>79349.13677430032</v>
      </c>
      <c r="L69" s="39"/>
      <c r="M69" s="6">
        <f t="shared" si="2"/>
        <v>3.3062140322625133</v>
      </c>
      <c r="N69" s="36">
        <v>2013</v>
      </c>
      <c r="O69" s="8">
        <v>42567</v>
      </c>
      <c r="P69" s="40">
        <v>1.50926</v>
      </c>
      <c r="Q69" s="40"/>
      <c r="R69" s="41">
        <f t="shared" si="3"/>
        <v>-77696.02975816418</v>
      </c>
      <c r="S69" s="41"/>
      <c r="T69" s="42">
        <f t="shared" si="4"/>
        <v>-24</v>
      </c>
      <c r="U69" s="42"/>
    </row>
    <row r="70" spans="2:21" ht="13.5">
      <c r="B70" s="36">
        <v>62</v>
      </c>
      <c r="C70" s="39">
        <f t="shared" si="1"/>
        <v>2567275.1960518467</v>
      </c>
      <c r="D70" s="39"/>
      <c r="E70" s="36">
        <v>2013</v>
      </c>
      <c r="F70" s="8">
        <v>42568</v>
      </c>
      <c r="G70" s="36" t="s">
        <v>3</v>
      </c>
      <c r="H70" s="40">
        <v>1.50846</v>
      </c>
      <c r="I70" s="40"/>
      <c r="J70" s="36">
        <v>33</v>
      </c>
      <c r="K70" s="39">
        <f t="shared" si="0"/>
        <v>77018.2558815554</v>
      </c>
      <c r="L70" s="39"/>
      <c r="M70" s="6">
        <f t="shared" si="2"/>
        <v>2.333886541865315</v>
      </c>
      <c r="N70" s="36">
        <v>2013</v>
      </c>
      <c r="O70" s="8">
        <v>42568</v>
      </c>
      <c r="P70" s="40">
        <v>1.51174</v>
      </c>
      <c r="Q70" s="40"/>
      <c r="R70" s="41">
        <f t="shared" si="3"/>
        <v>-76551.47857318634</v>
      </c>
      <c r="S70" s="41"/>
      <c r="T70" s="42">
        <f t="shared" si="4"/>
        <v>-33</v>
      </c>
      <c r="U70" s="42"/>
    </row>
    <row r="71" spans="2:21" ht="13.5">
      <c r="B71" s="36">
        <v>63</v>
      </c>
      <c r="C71" s="39">
        <f t="shared" si="1"/>
        <v>2490723.7174786604</v>
      </c>
      <c r="D71" s="39"/>
      <c r="E71" s="36">
        <v>2013</v>
      </c>
      <c r="F71" s="8">
        <v>42569</v>
      </c>
      <c r="G71" s="36" t="s">
        <v>4</v>
      </c>
      <c r="H71" s="40">
        <v>1.52171</v>
      </c>
      <c r="I71" s="40"/>
      <c r="J71" s="36">
        <v>11</v>
      </c>
      <c r="K71" s="39">
        <f t="shared" si="0"/>
        <v>74721.71152435981</v>
      </c>
      <c r="L71" s="39"/>
      <c r="M71" s="6">
        <f t="shared" si="2"/>
        <v>6.792882865850892</v>
      </c>
      <c r="N71" s="36">
        <v>2013</v>
      </c>
      <c r="O71" s="8">
        <v>42569</v>
      </c>
      <c r="P71" s="40">
        <v>1.52067</v>
      </c>
      <c r="Q71" s="40"/>
      <c r="R71" s="41">
        <f t="shared" si="3"/>
        <v>-70645.98180484452</v>
      </c>
      <c r="S71" s="41"/>
      <c r="T71" s="42">
        <f t="shared" si="4"/>
        <v>-11</v>
      </c>
      <c r="U71" s="42"/>
    </row>
    <row r="72" spans="2:21" ht="13.5">
      <c r="B72" s="36">
        <v>64</v>
      </c>
      <c r="C72" s="39">
        <f t="shared" si="1"/>
        <v>2420077.735673816</v>
      </c>
      <c r="D72" s="39"/>
      <c r="E72" s="36">
        <v>2013</v>
      </c>
      <c r="F72" s="8">
        <v>42569</v>
      </c>
      <c r="G72" s="36" t="s">
        <v>3</v>
      </c>
      <c r="H72" s="40">
        <v>1.51932</v>
      </c>
      <c r="I72" s="40"/>
      <c r="J72" s="36">
        <v>10</v>
      </c>
      <c r="K72" s="39">
        <f t="shared" si="0"/>
        <v>72602.33207021447</v>
      </c>
      <c r="L72" s="39"/>
      <c r="M72" s="6">
        <f t="shared" si="2"/>
        <v>7.260233207021447</v>
      </c>
      <c r="N72" s="36">
        <v>2013</v>
      </c>
      <c r="O72" s="8">
        <v>42569</v>
      </c>
      <c r="P72" s="40">
        <v>1.52032</v>
      </c>
      <c r="Q72" s="40"/>
      <c r="R72" s="41">
        <f t="shared" si="3"/>
        <v>-72602.33207020647</v>
      </c>
      <c r="S72" s="41"/>
      <c r="T72" s="42">
        <f t="shared" si="4"/>
        <v>-10</v>
      </c>
      <c r="U72" s="42"/>
    </row>
    <row r="73" spans="2:21" ht="13.5">
      <c r="B73" s="36">
        <v>65</v>
      </c>
      <c r="C73" s="39">
        <f t="shared" si="1"/>
        <v>2347475.4036036097</v>
      </c>
      <c r="D73" s="39"/>
      <c r="E73" s="36">
        <v>2013</v>
      </c>
      <c r="F73" s="8">
        <v>42569</v>
      </c>
      <c r="G73" s="36" t="s">
        <v>4</v>
      </c>
      <c r="H73" s="40">
        <v>1.52213</v>
      </c>
      <c r="I73" s="40"/>
      <c r="J73" s="36">
        <v>15</v>
      </c>
      <c r="K73" s="39">
        <f aca="true" t="shared" si="5" ref="K73:K108">IF(F73="","",C73*0.03)</f>
        <v>70424.26210810829</v>
      </c>
      <c r="L73" s="39"/>
      <c r="M73" s="6">
        <f t="shared" si="2"/>
        <v>4.69495080720722</v>
      </c>
      <c r="N73" s="36">
        <v>2013</v>
      </c>
      <c r="O73" s="8">
        <v>42570</v>
      </c>
      <c r="P73" s="40">
        <v>1.52076</v>
      </c>
      <c r="Q73" s="40"/>
      <c r="R73" s="41">
        <f t="shared" si="3"/>
        <v>-64320.826058743296</v>
      </c>
      <c r="S73" s="41"/>
      <c r="T73" s="42">
        <f t="shared" si="4"/>
        <v>-15</v>
      </c>
      <c r="U73" s="42"/>
    </row>
    <row r="74" spans="2:21" ht="13.5">
      <c r="B74" s="36">
        <v>66</v>
      </c>
      <c r="C74" s="39">
        <f aca="true" t="shared" si="6" ref="C74:C108">IF(R73="","",C73+R73)</f>
        <v>2283154.577544866</v>
      </c>
      <c r="D74" s="39"/>
      <c r="E74" s="36">
        <v>2013</v>
      </c>
      <c r="F74" s="8">
        <v>42570</v>
      </c>
      <c r="G74" s="36" t="s">
        <v>4</v>
      </c>
      <c r="H74" s="40">
        <v>1.52288</v>
      </c>
      <c r="I74" s="40"/>
      <c r="J74" s="36">
        <v>15</v>
      </c>
      <c r="K74" s="39">
        <f t="shared" si="5"/>
        <v>68494.63732634598</v>
      </c>
      <c r="L74" s="39"/>
      <c r="M74" s="6">
        <f aca="true" t="shared" si="7" ref="M74:M108">IF(J74="","",(K74/J74)/1000)</f>
        <v>4.566309155089733</v>
      </c>
      <c r="N74" s="36">
        <v>2013</v>
      </c>
      <c r="O74" s="8">
        <v>42573</v>
      </c>
      <c r="P74" s="40">
        <v>1.53518</v>
      </c>
      <c r="Q74" s="40"/>
      <c r="R74" s="41">
        <f aca="true" t="shared" si="8" ref="R74:R108">IF(O74="","",(IF(G74="売",H74-P74,P74-H74))*M74*10000000)</f>
        <v>561656.026076036</v>
      </c>
      <c r="S74" s="41"/>
      <c r="T74" s="42">
        <f aca="true" t="shared" si="9" ref="T74:T108">IF(O74="","",IF(R74&lt;0,J74*(-1),IF(G74="買",(P74-H74)*10000,(H74-P74)*10000)))</f>
        <v>122.99999999999977</v>
      </c>
      <c r="U74" s="42"/>
    </row>
    <row r="75" spans="2:21" ht="13.5">
      <c r="B75" s="36">
        <v>67</v>
      </c>
      <c r="C75" s="39">
        <f t="shared" si="6"/>
        <v>2844810.603620902</v>
      </c>
      <c r="D75" s="39"/>
      <c r="E75" s="36">
        <v>2013</v>
      </c>
      <c r="F75" s="8">
        <v>42573</v>
      </c>
      <c r="G75" s="36" t="s">
        <v>4</v>
      </c>
      <c r="H75" s="40">
        <v>1.53551</v>
      </c>
      <c r="I75" s="40"/>
      <c r="J75" s="36">
        <v>10</v>
      </c>
      <c r="K75" s="39">
        <f t="shared" si="5"/>
        <v>85344.31810862706</v>
      </c>
      <c r="L75" s="39"/>
      <c r="M75" s="6">
        <f t="shared" si="7"/>
        <v>8.534431810862706</v>
      </c>
      <c r="N75" s="36">
        <v>2013</v>
      </c>
      <c r="O75" s="8">
        <v>42574</v>
      </c>
      <c r="P75" s="40">
        <v>1.53508</v>
      </c>
      <c r="Q75" s="40"/>
      <c r="R75" s="41">
        <f t="shared" si="8"/>
        <v>-36698.0567867037</v>
      </c>
      <c r="S75" s="41"/>
      <c r="T75" s="42">
        <f t="shared" si="9"/>
        <v>-10</v>
      </c>
      <c r="U75" s="42"/>
    </row>
    <row r="76" spans="2:21" ht="13.5">
      <c r="B76" s="36">
        <v>68</v>
      </c>
      <c r="C76" s="39">
        <f t="shared" si="6"/>
        <v>2808112.5468341983</v>
      </c>
      <c r="D76" s="39"/>
      <c r="E76" s="36">
        <v>2013</v>
      </c>
      <c r="F76" s="8">
        <v>42575</v>
      </c>
      <c r="G76" s="36" t="s">
        <v>3</v>
      </c>
      <c r="H76" s="40">
        <v>1.53551</v>
      </c>
      <c r="I76" s="40"/>
      <c r="J76" s="36">
        <v>10</v>
      </c>
      <c r="K76" s="39">
        <f t="shared" si="5"/>
        <v>84243.37640502595</v>
      </c>
      <c r="L76" s="39"/>
      <c r="M76" s="6">
        <f t="shared" si="7"/>
        <v>8.424337640502596</v>
      </c>
      <c r="N76" s="36">
        <v>2013</v>
      </c>
      <c r="O76" s="8">
        <v>42575</v>
      </c>
      <c r="P76" s="40">
        <v>1.53644</v>
      </c>
      <c r="Q76" s="40"/>
      <c r="R76" s="41">
        <f t="shared" si="8"/>
        <v>-78346.34005668235</v>
      </c>
      <c r="S76" s="41"/>
      <c r="T76" s="42">
        <f t="shared" si="9"/>
        <v>-10</v>
      </c>
      <c r="U76" s="42"/>
    </row>
    <row r="77" spans="2:21" ht="13.5">
      <c r="B77" s="36">
        <v>69</v>
      </c>
      <c r="C77" s="39">
        <f t="shared" si="6"/>
        <v>2729766.206777516</v>
      </c>
      <c r="D77" s="39"/>
      <c r="E77" s="36">
        <v>2013</v>
      </c>
      <c r="F77" s="8">
        <v>42576</v>
      </c>
      <c r="G77" s="36" t="s">
        <v>4</v>
      </c>
      <c r="H77" s="40">
        <v>1.53332</v>
      </c>
      <c r="I77" s="40"/>
      <c r="J77" s="36">
        <v>11</v>
      </c>
      <c r="K77" s="39">
        <f t="shared" si="5"/>
        <v>81892.98620332548</v>
      </c>
      <c r="L77" s="39"/>
      <c r="M77" s="6">
        <f t="shared" si="7"/>
        <v>7.444816927575044</v>
      </c>
      <c r="N77" s="36">
        <v>2013</v>
      </c>
      <c r="O77" s="8">
        <v>42576</v>
      </c>
      <c r="P77" s="40">
        <v>1.5408</v>
      </c>
      <c r="Q77" s="40"/>
      <c r="R77" s="41">
        <f t="shared" si="8"/>
        <v>556872.3061826081</v>
      </c>
      <c r="S77" s="41"/>
      <c r="T77" s="42">
        <f t="shared" si="9"/>
        <v>74.79999999999932</v>
      </c>
      <c r="U77" s="42"/>
    </row>
    <row r="78" spans="2:21" ht="13.5">
      <c r="B78" s="36">
        <v>70</v>
      </c>
      <c r="C78" s="39">
        <f t="shared" si="6"/>
        <v>3286638.512960124</v>
      </c>
      <c r="D78" s="39"/>
      <c r="E78" s="36">
        <v>2013</v>
      </c>
      <c r="F78" s="8">
        <v>42577</v>
      </c>
      <c r="G78" s="36" t="s">
        <v>4</v>
      </c>
      <c r="H78" s="40">
        <v>1.5384</v>
      </c>
      <c r="I78" s="40"/>
      <c r="J78" s="36">
        <v>12</v>
      </c>
      <c r="K78" s="39">
        <f t="shared" si="5"/>
        <v>98599.15538880372</v>
      </c>
      <c r="L78" s="39"/>
      <c r="M78" s="6">
        <f t="shared" si="7"/>
        <v>8.216596282400308</v>
      </c>
      <c r="N78" s="36">
        <v>2013</v>
      </c>
      <c r="O78" s="8">
        <v>42577</v>
      </c>
      <c r="P78" s="40">
        <v>1.53721</v>
      </c>
      <c r="Q78" s="40"/>
      <c r="R78" s="41">
        <f t="shared" si="8"/>
        <v>-97777.49576056568</v>
      </c>
      <c r="S78" s="41"/>
      <c r="T78" s="42">
        <f t="shared" si="9"/>
        <v>-12</v>
      </c>
      <c r="U78" s="42"/>
    </row>
    <row r="79" spans="2:21" ht="13.5">
      <c r="B79" s="36">
        <v>71</v>
      </c>
      <c r="C79" s="39">
        <f t="shared" si="6"/>
        <v>3188861.017199558</v>
      </c>
      <c r="D79" s="39"/>
      <c r="E79" s="36">
        <v>2013</v>
      </c>
      <c r="F79" s="8">
        <v>42581</v>
      </c>
      <c r="G79" s="36" t="s">
        <v>3</v>
      </c>
      <c r="H79" s="40">
        <v>1.53074</v>
      </c>
      <c r="I79" s="40"/>
      <c r="J79" s="36">
        <v>19</v>
      </c>
      <c r="K79" s="39">
        <f t="shared" si="5"/>
        <v>95665.83051598675</v>
      </c>
      <c r="L79" s="39"/>
      <c r="M79" s="6">
        <f t="shared" si="7"/>
        <v>5.035043711367724</v>
      </c>
      <c r="N79" s="36">
        <v>2013</v>
      </c>
      <c r="O79" s="8">
        <v>42581</v>
      </c>
      <c r="P79" s="40">
        <v>1.52275</v>
      </c>
      <c r="Q79" s="40"/>
      <c r="R79" s="41">
        <f t="shared" si="8"/>
        <v>402299.9925382782</v>
      </c>
      <c r="S79" s="41"/>
      <c r="T79" s="42">
        <f t="shared" si="9"/>
        <v>79.89999999999941</v>
      </c>
      <c r="U79" s="42"/>
    </row>
    <row r="80" spans="2:21" ht="13.5">
      <c r="B80" s="36">
        <v>72</v>
      </c>
      <c r="C80" s="39">
        <f t="shared" si="6"/>
        <v>3591161.009737836</v>
      </c>
      <c r="D80" s="39"/>
      <c r="E80" s="36">
        <v>2013</v>
      </c>
      <c r="F80" s="8">
        <v>42587</v>
      </c>
      <c r="G80" s="36" t="s">
        <v>4</v>
      </c>
      <c r="H80" s="40">
        <v>1.53024</v>
      </c>
      <c r="I80" s="40"/>
      <c r="J80" s="36">
        <v>28</v>
      </c>
      <c r="K80" s="39">
        <f t="shared" si="5"/>
        <v>107734.83029213508</v>
      </c>
      <c r="L80" s="39"/>
      <c r="M80" s="6">
        <f t="shared" si="7"/>
        <v>3.8476725104333958</v>
      </c>
      <c r="N80" s="36">
        <v>2013</v>
      </c>
      <c r="O80" s="8">
        <v>42589</v>
      </c>
      <c r="P80" s="40">
        <v>1.52753</v>
      </c>
      <c r="Q80" s="40"/>
      <c r="R80" s="41">
        <f t="shared" si="8"/>
        <v>-104271.92503274465</v>
      </c>
      <c r="S80" s="41"/>
      <c r="T80" s="42">
        <f t="shared" si="9"/>
        <v>-28</v>
      </c>
      <c r="U80" s="42"/>
    </row>
    <row r="81" spans="2:21" ht="13.5">
      <c r="B81" s="36">
        <v>73</v>
      </c>
      <c r="C81" s="39">
        <f t="shared" si="6"/>
        <v>3486889.0847050915</v>
      </c>
      <c r="D81" s="39"/>
      <c r="E81" s="36">
        <v>2013</v>
      </c>
      <c r="F81" s="8">
        <v>42590</v>
      </c>
      <c r="G81" s="36" t="s">
        <v>4</v>
      </c>
      <c r="H81" s="40">
        <v>1.55155</v>
      </c>
      <c r="I81" s="40"/>
      <c r="J81" s="36">
        <v>32</v>
      </c>
      <c r="K81" s="39">
        <f t="shared" si="5"/>
        <v>104606.67254115274</v>
      </c>
      <c r="L81" s="39"/>
      <c r="M81" s="6">
        <f t="shared" si="7"/>
        <v>3.2689585169110233</v>
      </c>
      <c r="N81" s="36">
        <v>2013</v>
      </c>
      <c r="O81" s="8">
        <v>42594</v>
      </c>
      <c r="P81" s="40">
        <v>1.54842</v>
      </c>
      <c r="Q81" s="40"/>
      <c r="R81" s="41">
        <f t="shared" si="8"/>
        <v>-102318.40157931755</v>
      </c>
      <c r="S81" s="41"/>
      <c r="T81" s="42">
        <f t="shared" si="9"/>
        <v>-32</v>
      </c>
      <c r="U81" s="42"/>
    </row>
    <row r="82" spans="2:21" ht="13.5">
      <c r="B82" s="36">
        <v>74</v>
      </c>
      <c r="C82" s="39">
        <f t="shared" si="6"/>
        <v>3384570.683125774</v>
      </c>
      <c r="D82" s="39"/>
      <c r="E82" s="36">
        <v>2013</v>
      </c>
      <c r="F82" s="8">
        <v>42594</v>
      </c>
      <c r="G82" s="36" t="s">
        <v>3</v>
      </c>
      <c r="H82" s="40">
        <v>1.54745</v>
      </c>
      <c r="I82" s="40"/>
      <c r="J82" s="36">
        <v>13</v>
      </c>
      <c r="K82" s="39">
        <f t="shared" si="5"/>
        <v>101537.12049377321</v>
      </c>
      <c r="L82" s="39"/>
      <c r="M82" s="6">
        <f t="shared" si="7"/>
        <v>7.8105477302902475</v>
      </c>
      <c r="N82" s="36">
        <v>2013</v>
      </c>
      <c r="O82" s="8">
        <v>42595</v>
      </c>
      <c r="P82" s="40">
        <v>1.54899</v>
      </c>
      <c r="Q82" s="40"/>
      <c r="R82" s="41">
        <f t="shared" si="8"/>
        <v>-120282.43504647737</v>
      </c>
      <c r="S82" s="41"/>
      <c r="T82" s="42">
        <f t="shared" si="9"/>
        <v>-13</v>
      </c>
      <c r="U82" s="42"/>
    </row>
    <row r="83" spans="2:21" ht="13.5">
      <c r="B83" s="36">
        <v>75</v>
      </c>
      <c r="C83" s="39">
        <f t="shared" si="6"/>
        <v>3264288.2480792967</v>
      </c>
      <c r="D83" s="39"/>
      <c r="E83" s="36">
        <v>2013</v>
      </c>
      <c r="F83" s="8">
        <v>42596</v>
      </c>
      <c r="G83" s="36" t="s">
        <v>3</v>
      </c>
      <c r="H83" s="40">
        <v>1.54416</v>
      </c>
      <c r="I83" s="40"/>
      <c r="J83" s="36">
        <v>10</v>
      </c>
      <c r="K83" s="39">
        <f t="shared" si="5"/>
        <v>97928.64744237889</v>
      </c>
      <c r="L83" s="39"/>
      <c r="M83" s="6">
        <f t="shared" si="7"/>
        <v>9.792864744237889</v>
      </c>
      <c r="N83" s="36">
        <v>2013</v>
      </c>
      <c r="O83" s="8">
        <v>42596</v>
      </c>
      <c r="P83" s="40">
        <v>1.54501</v>
      </c>
      <c r="Q83" s="40"/>
      <c r="R83" s="41">
        <f t="shared" si="8"/>
        <v>-83239.35032602376</v>
      </c>
      <c r="S83" s="41"/>
      <c r="T83" s="42">
        <f t="shared" si="9"/>
        <v>-10</v>
      </c>
      <c r="U83" s="42"/>
    </row>
    <row r="84" spans="2:21" ht="13.5">
      <c r="B84" s="36">
        <v>76</v>
      </c>
      <c r="C84" s="39">
        <f t="shared" si="6"/>
        <v>3181048.897753273</v>
      </c>
      <c r="D84" s="39"/>
      <c r="E84" s="36">
        <v>2013</v>
      </c>
      <c r="F84" s="8">
        <v>42596</v>
      </c>
      <c r="G84" s="36" t="s">
        <v>3</v>
      </c>
      <c r="H84" s="40">
        <v>1.54334</v>
      </c>
      <c r="I84" s="40"/>
      <c r="J84" s="36">
        <v>20</v>
      </c>
      <c r="K84" s="39">
        <f t="shared" si="5"/>
        <v>95431.4669325982</v>
      </c>
      <c r="L84" s="39"/>
      <c r="M84" s="6">
        <f t="shared" si="7"/>
        <v>4.77157334662991</v>
      </c>
      <c r="N84" s="36">
        <v>2013</v>
      </c>
      <c r="O84" s="8">
        <v>42596</v>
      </c>
      <c r="P84" s="40">
        <v>1.54522</v>
      </c>
      <c r="Q84" s="40"/>
      <c r="R84" s="41">
        <f t="shared" si="8"/>
        <v>-89705.57891664725</v>
      </c>
      <c r="S84" s="41"/>
      <c r="T84" s="42">
        <f t="shared" si="9"/>
        <v>-20</v>
      </c>
      <c r="U84" s="42"/>
    </row>
    <row r="85" spans="2:21" ht="13.5">
      <c r="B85" s="36">
        <v>77</v>
      </c>
      <c r="C85" s="39">
        <f t="shared" si="6"/>
        <v>3091343.3188366257</v>
      </c>
      <c r="D85" s="39"/>
      <c r="E85" s="36">
        <v>2013</v>
      </c>
      <c r="F85" s="8">
        <v>42597</v>
      </c>
      <c r="G85" s="36" t="s">
        <v>4</v>
      </c>
      <c r="H85" s="40">
        <v>1.55209</v>
      </c>
      <c r="I85" s="40"/>
      <c r="J85" s="36">
        <v>10</v>
      </c>
      <c r="K85" s="39">
        <f t="shared" si="5"/>
        <v>92740.29956509877</v>
      </c>
      <c r="L85" s="39"/>
      <c r="M85" s="6">
        <f t="shared" si="7"/>
        <v>9.274029956509878</v>
      </c>
      <c r="N85" s="36">
        <v>2013</v>
      </c>
      <c r="O85" s="8">
        <v>42597</v>
      </c>
      <c r="P85" s="40">
        <v>1.56268</v>
      </c>
      <c r="Q85" s="40"/>
      <c r="R85" s="41">
        <f>IF(O85="","",(IF(G85="売",H85-P85,P85-H85))*M85*10000000)</f>
        <v>982119.7723944053</v>
      </c>
      <c r="S85" s="41"/>
      <c r="T85" s="42">
        <f t="shared" si="9"/>
        <v>105.900000000001</v>
      </c>
      <c r="U85" s="42"/>
    </row>
    <row r="86" spans="2:21" ht="13.5">
      <c r="B86" s="36">
        <v>78</v>
      </c>
      <c r="C86" s="39">
        <f t="shared" si="6"/>
        <v>4073463.091231031</v>
      </c>
      <c r="D86" s="39"/>
      <c r="E86" s="36">
        <v>2013</v>
      </c>
      <c r="F86" s="8">
        <v>42598</v>
      </c>
      <c r="G86" s="36" t="s">
        <v>4</v>
      </c>
      <c r="H86" s="40">
        <v>1.56378</v>
      </c>
      <c r="I86" s="40"/>
      <c r="J86" s="36">
        <v>15</v>
      </c>
      <c r="K86" s="39">
        <f t="shared" si="5"/>
        <v>122203.89273693092</v>
      </c>
      <c r="L86" s="39"/>
      <c r="M86" s="6">
        <f t="shared" si="7"/>
        <v>8.146926182462062</v>
      </c>
      <c r="N86" s="36">
        <v>2013</v>
      </c>
      <c r="O86" s="8">
        <v>42598</v>
      </c>
      <c r="P86" s="40">
        <v>1.56236</v>
      </c>
      <c r="Q86" s="40"/>
      <c r="R86" s="41">
        <f t="shared" si="8"/>
        <v>-115686.35179095941</v>
      </c>
      <c r="S86" s="41"/>
      <c r="T86" s="42">
        <f t="shared" si="9"/>
        <v>-15</v>
      </c>
      <c r="U86" s="42"/>
    </row>
    <row r="87" spans="2:21" ht="13.5">
      <c r="B87" s="36">
        <v>79</v>
      </c>
      <c r="C87" s="39">
        <f t="shared" si="6"/>
        <v>3957776.7394400714</v>
      </c>
      <c r="D87" s="39"/>
      <c r="E87" s="36">
        <v>2013</v>
      </c>
      <c r="F87" s="8">
        <v>42602</v>
      </c>
      <c r="G87" s="36" t="s">
        <v>4</v>
      </c>
      <c r="H87" s="40">
        <v>1.5666</v>
      </c>
      <c r="I87" s="40"/>
      <c r="J87" s="36">
        <v>13</v>
      </c>
      <c r="K87" s="39">
        <f t="shared" si="5"/>
        <v>118733.30218320213</v>
      </c>
      <c r="L87" s="39"/>
      <c r="M87" s="6">
        <f t="shared" si="7"/>
        <v>9.133330937169394</v>
      </c>
      <c r="N87" s="36">
        <v>2013</v>
      </c>
      <c r="O87" s="8">
        <v>42603</v>
      </c>
      <c r="P87" s="40">
        <v>1.56536</v>
      </c>
      <c r="Q87" s="40"/>
      <c r="R87" s="41">
        <f t="shared" si="8"/>
        <v>-113253.30362089205</v>
      </c>
      <c r="S87" s="41"/>
      <c r="T87" s="42">
        <f t="shared" si="9"/>
        <v>-13</v>
      </c>
      <c r="U87" s="42"/>
    </row>
    <row r="88" spans="2:21" ht="13.5">
      <c r="B88" s="36">
        <v>80</v>
      </c>
      <c r="C88" s="39">
        <f t="shared" si="6"/>
        <v>3844523.4358191793</v>
      </c>
      <c r="D88" s="39"/>
      <c r="E88" s="36">
        <v>2013</v>
      </c>
      <c r="F88" s="8">
        <v>42605</v>
      </c>
      <c r="G88" s="36" t="s">
        <v>3</v>
      </c>
      <c r="H88" s="40">
        <v>1.55752</v>
      </c>
      <c r="I88" s="40"/>
      <c r="J88" s="36">
        <v>10</v>
      </c>
      <c r="K88" s="39">
        <f t="shared" si="5"/>
        <v>115335.70307457537</v>
      </c>
      <c r="L88" s="39"/>
      <c r="M88" s="6">
        <f t="shared" si="7"/>
        <v>11.533570307457538</v>
      </c>
      <c r="N88" s="36">
        <v>2013</v>
      </c>
      <c r="O88" s="8">
        <v>42605</v>
      </c>
      <c r="P88" s="40">
        <v>1.55844</v>
      </c>
      <c r="Q88" s="40"/>
      <c r="R88" s="41">
        <f t="shared" si="8"/>
        <v>-106108.84682861304</v>
      </c>
      <c r="S88" s="41"/>
      <c r="T88" s="42">
        <f t="shared" si="9"/>
        <v>-10</v>
      </c>
      <c r="U88" s="42"/>
    </row>
    <row r="89" spans="2:21" ht="13.5">
      <c r="B89" s="36">
        <v>81</v>
      </c>
      <c r="C89" s="39">
        <f t="shared" si="6"/>
        <v>3738414.5889905663</v>
      </c>
      <c r="D89" s="39"/>
      <c r="E89" s="36">
        <v>2013</v>
      </c>
      <c r="F89" s="8">
        <v>42608</v>
      </c>
      <c r="G89" s="36" t="s">
        <v>3</v>
      </c>
      <c r="H89" s="40">
        <v>1.55667</v>
      </c>
      <c r="I89" s="40"/>
      <c r="J89" s="36">
        <v>10</v>
      </c>
      <c r="K89" s="39">
        <f t="shared" si="5"/>
        <v>112152.43766971698</v>
      </c>
      <c r="L89" s="39"/>
      <c r="M89" s="6">
        <f t="shared" si="7"/>
        <v>11.215243766971698</v>
      </c>
      <c r="N89" s="36">
        <v>2013</v>
      </c>
      <c r="O89" s="8">
        <v>42608</v>
      </c>
      <c r="P89" s="40">
        <v>1.55746</v>
      </c>
      <c r="Q89" s="40"/>
      <c r="R89" s="41">
        <f t="shared" si="8"/>
        <v>-88600.42575908409</v>
      </c>
      <c r="S89" s="41"/>
      <c r="T89" s="42">
        <f t="shared" si="9"/>
        <v>-10</v>
      </c>
      <c r="U89" s="42"/>
    </row>
    <row r="90" spans="2:21" ht="13.5">
      <c r="B90" s="36">
        <v>82</v>
      </c>
      <c r="C90" s="39">
        <f t="shared" si="6"/>
        <v>3649814.1632314823</v>
      </c>
      <c r="D90" s="39"/>
      <c r="E90" s="36">
        <v>2013</v>
      </c>
      <c r="F90" s="8">
        <v>42610</v>
      </c>
      <c r="G90" s="36" t="s">
        <v>4</v>
      </c>
      <c r="H90" s="40">
        <v>1.55465</v>
      </c>
      <c r="I90" s="40"/>
      <c r="J90" s="36">
        <v>11</v>
      </c>
      <c r="K90" s="39">
        <f t="shared" si="5"/>
        <v>109494.42489694446</v>
      </c>
      <c r="L90" s="39"/>
      <c r="M90" s="6">
        <f t="shared" si="7"/>
        <v>9.95403862699495</v>
      </c>
      <c r="N90" s="36">
        <v>2013</v>
      </c>
      <c r="O90" s="8">
        <v>42605</v>
      </c>
      <c r="P90" s="40">
        <v>1.55364</v>
      </c>
      <c r="Q90" s="40"/>
      <c r="R90" s="41">
        <f t="shared" si="8"/>
        <v>-100535.79013266666</v>
      </c>
      <c r="S90" s="41"/>
      <c r="T90" s="42">
        <f t="shared" si="9"/>
        <v>-11</v>
      </c>
      <c r="U90" s="42"/>
    </row>
    <row r="91" spans="2:21" ht="13.5">
      <c r="B91" s="36">
        <v>83</v>
      </c>
      <c r="C91" s="39">
        <f t="shared" si="6"/>
        <v>3549278.373098816</v>
      </c>
      <c r="D91" s="39"/>
      <c r="E91" s="36">
        <v>2013</v>
      </c>
      <c r="F91" s="8">
        <v>42611</v>
      </c>
      <c r="G91" s="36" t="s">
        <v>3</v>
      </c>
      <c r="H91" s="40">
        <v>1.55057</v>
      </c>
      <c r="I91" s="40"/>
      <c r="J91" s="36">
        <v>18</v>
      </c>
      <c r="K91" s="39">
        <f t="shared" si="5"/>
        <v>106478.35119296447</v>
      </c>
      <c r="L91" s="39"/>
      <c r="M91" s="6">
        <f t="shared" si="7"/>
        <v>5.915463955164693</v>
      </c>
      <c r="N91" s="36">
        <v>2013</v>
      </c>
      <c r="O91" s="8">
        <v>42612</v>
      </c>
      <c r="P91" s="40">
        <v>1.55234</v>
      </c>
      <c r="Q91" s="40"/>
      <c r="R91" s="41">
        <f t="shared" si="8"/>
        <v>-104703.71200641799</v>
      </c>
      <c r="S91" s="41"/>
      <c r="T91" s="42">
        <f t="shared" si="9"/>
        <v>-18</v>
      </c>
      <c r="U91" s="42"/>
    </row>
    <row r="92" spans="2:21" ht="13.5">
      <c r="B92" s="36">
        <v>84</v>
      </c>
      <c r="C92" s="39">
        <f t="shared" si="6"/>
        <v>3444574.6610923978</v>
      </c>
      <c r="D92" s="39"/>
      <c r="E92" s="36">
        <v>2013</v>
      </c>
      <c r="F92" s="8">
        <v>42616</v>
      </c>
      <c r="G92" s="36" t="s">
        <v>3</v>
      </c>
      <c r="H92" s="40">
        <v>1.55486</v>
      </c>
      <c r="I92" s="40"/>
      <c r="J92" s="36">
        <v>17</v>
      </c>
      <c r="K92" s="39">
        <f t="shared" si="5"/>
        <v>103337.23983277193</v>
      </c>
      <c r="L92" s="39"/>
      <c r="M92" s="6">
        <f t="shared" si="7"/>
        <v>6.078661166633643</v>
      </c>
      <c r="N92" s="36">
        <v>2013</v>
      </c>
      <c r="O92" s="8">
        <v>42616</v>
      </c>
      <c r="P92" s="40">
        <v>1.55648</v>
      </c>
      <c r="Q92" s="40"/>
      <c r="R92" s="41">
        <f t="shared" si="8"/>
        <v>-98474.31089947578</v>
      </c>
      <c r="S92" s="41"/>
      <c r="T92" s="42">
        <f t="shared" si="9"/>
        <v>-17</v>
      </c>
      <c r="U92" s="42"/>
    </row>
    <row r="93" spans="2:21" ht="13.5">
      <c r="B93" s="36">
        <v>85</v>
      </c>
      <c r="C93" s="39">
        <f t="shared" si="6"/>
        <v>3346100.350192922</v>
      </c>
      <c r="D93" s="39"/>
      <c r="E93" s="36">
        <v>2013</v>
      </c>
      <c r="F93" s="8">
        <v>42617</v>
      </c>
      <c r="G93" s="36" t="s">
        <v>4</v>
      </c>
      <c r="H93" s="40">
        <v>1.55628</v>
      </c>
      <c r="I93" s="40"/>
      <c r="J93" s="36">
        <v>10</v>
      </c>
      <c r="K93" s="39">
        <f t="shared" si="5"/>
        <v>100383.01050578766</v>
      </c>
      <c r="L93" s="39"/>
      <c r="M93" s="6">
        <f t="shared" si="7"/>
        <v>10.038301050578767</v>
      </c>
      <c r="N93" s="36">
        <v>2013</v>
      </c>
      <c r="O93" s="8">
        <v>42617</v>
      </c>
      <c r="P93" s="40">
        <v>1.56266</v>
      </c>
      <c r="Q93" s="40"/>
      <c r="R93" s="41">
        <f t="shared" si="8"/>
        <v>640443.6070269083</v>
      </c>
      <c r="S93" s="41"/>
      <c r="T93" s="42">
        <f t="shared" si="9"/>
        <v>63.799999999998306</v>
      </c>
      <c r="U93" s="42"/>
    </row>
    <row r="94" spans="2:21" ht="13.5">
      <c r="B94" s="36">
        <v>86</v>
      </c>
      <c r="C94" s="39">
        <f t="shared" si="6"/>
        <v>3986543.9572198307</v>
      </c>
      <c r="D94" s="39"/>
      <c r="E94" s="36">
        <v>2013</v>
      </c>
      <c r="F94" s="8">
        <v>42618</v>
      </c>
      <c r="G94" s="36" t="s">
        <v>4</v>
      </c>
      <c r="H94" s="40">
        <v>1.56268</v>
      </c>
      <c r="I94" s="40"/>
      <c r="J94" s="36">
        <v>23</v>
      </c>
      <c r="K94" s="39">
        <f t="shared" si="5"/>
        <v>119596.31871659492</v>
      </c>
      <c r="L94" s="39"/>
      <c r="M94" s="6">
        <f t="shared" si="7"/>
        <v>5.199839944199779</v>
      </c>
      <c r="N94" s="36">
        <v>2013</v>
      </c>
      <c r="O94" s="8">
        <v>42618</v>
      </c>
      <c r="P94" s="40">
        <v>1.56046</v>
      </c>
      <c r="Q94" s="40"/>
      <c r="R94" s="41">
        <f t="shared" si="8"/>
        <v>-115436.44676124085</v>
      </c>
      <c r="S94" s="41"/>
      <c r="T94" s="42">
        <f t="shared" si="9"/>
        <v>-23</v>
      </c>
      <c r="U94" s="42"/>
    </row>
    <row r="95" spans="2:21" ht="13.5">
      <c r="B95" s="36">
        <v>87</v>
      </c>
      <c r="C95" s="39">
        <f t="shared" si="6"/>
        <v>3871107.51045859</v>
      </c>
      <c r="D95" s="39"/>
      <c r="E95" s="36">
        <v>2013</v>
      </c>
      <c r="F95" s="8">
        <v>42619</v>
      </c>
      <c r="G95" s="36" t="s">
        <v>3</v>
      </c>
      <c r="H95" s="40">
        <v>1.55666</v>
      </c>
      <c r="I95" s="40"/>
      <c r="J95" s="36">
        <v>27</v>
      </c>
      <c r="K95" s="39">
        <f t="shared" si="5"/>
        <v>116133.22531375769</v>
      </c>
      <c r="L95" s="39"/>
      <c r="M95" s="6">
        <f t="shared" si="7"/>
        <v>4.30123056717621</v>
      </c>
      <c r="N95" s="36">
        <v>2013</v>
      </c>
      <c r="O95" s="8">
        <v>42619</v>
      </c>
      <c r="P95" s="40">
        <v>1.55931</v>
      </c>
      <c r="Q95" s="40"/>
      <c r="R95" s="41">
        <f t="shared" si="8"/>
        <v>-113982.61003017134</v>
      </c>
      <c r="S95" s="41"/>
      <c r="T95" s="42">
        <f t="shared" si="9"/>
        <v>-27</v>
      </c>
      <c r="U95" s="42"/>
    </row>
    <row r="96" spans="2:21" ht="13.5">
      <c r="B96" s="36">
        <v>88</v>
      </c>
      <c r="C96" s="39">
        <f t="shared" si="6"/>
        <v>3757124.9004284185</v>
      </c>
      <c r="D96" s="39"/>
      <c r="E96" s="36">
        <v>2013</v>
      </c>
      <c r="F96" s="8">
        <v>42622</v>
      </c>
      <c r="G96" s="36" t="s">
        <v>4</v>
      </c>
      <c r="H96" s="40">
        <v>1.56336</v>
      </c>
      <c r="I96" s="40"/>
      <c r="J96" s="36">
        <v>10</v>
      </c>
      <c r="K96" s="39">
        <f t="shared" si="5"/>
        <v>112713.74701285255</v>
      </c>
      <c r="L96" s="39"/>
      <c r="M96" s="6">
        <f t="shared" si="7"/>
        <v>11.271374701285255</v>
      </c>
      <c r="N96" s="36">
        <v>2013</v>
      </c>
      <c r="O96" s="8">
        <v>42626</v>
      </c>
      <c r="P96" s="40">
        <v>1.58729</v>
      </c>
      <c r="Q96" s="40"/>
      <c r="R96" s="41">
        <f t="shared" si="8"/>
        <v>2697239.9660175624</v>
      </c>
      <c r="S96" s="41"/>
      <c r="T96" s="42">
        <f t="shared" si="9"/>
        <v>239.30000000000007</v>
      </c>
      <c r="U96" s="42"/>
    </row>
    <row r="97" spans="2:21" ht="13.5">
      <c r="B97" s="36">
        <v>89</v>
      </c>
      <c r="C97" s="39">
        <f t="shared" si="6"/>
        <v>6454364.866445981</v>
      </c>
      <c r="D97" s="39"/>
      <c r="E97" s="36">
        <v>2013</v>
      </c>
      <c r="F97" s="8">
        <v>42630</v>
      </c>
      <c r="G97" s="36" t="s">
        <v>3</v>
      </c>
      <c r="H97" s="40">
        <v>1.58947</v>
      </c>
      <c r="I97" s="40"/>
      <c r="J97" s="36">
        <v>20</v>
      </c>
      <c r="K97" s="39">
        <f t="shared" si="5"/>
        <v>193630.94599337943</v>
      </c>
      <c r="L97" s="39"/>
      <c r="M97" s="6">
        <f t="shared" si="7"/>
        <v>9.68154729966897</v>
      </c>
      <c r="N97" s="36">
        <v>2013</v>
      </c>
      <c r="O97" s="8">
        <v>42631</v>
      </c>
      <c r="P97" s="40">
        <v>1.59146</v>
      </c>
      <c r="Q97" s="40"/>
      <c r="R97" s="41">
        <f t="shared" si="8"/>
        <v>-192662.79126342785</v>
      </c>
      <c r="S97" s="41"/>
      <c r="T97" s="42">
        <f t="shared" si="9"/>
        <v>-20</v>
      </c>
      <c r="U97" s="42"/>
    </row>
    <row r="98" spans="2:21" ht="13.5">
      <c r="B98" s="36">
        <v>90</v>
      </c>
      <c r="C98" s="39">
        <f t="shared" si="6"/>
        <v>6261702.075182553</v>
      </c>
      <c r="D98" s="39"/>
      <c r="E98" s="36">
        <v>2013</v>
      </c>
      <c r="F98" s="8">
        <v>42631</v>
      </c>
      <c r="G98" s="36" t="s">
        <v>4</v>
      </c>
      <c r="H98" s="40">
        <v>1.59186</v>
      </c>
      <c r="I98" s="40"/>
      <c r="J98" s="36">
        <v>14</v>
      </c>
      <c r="K98" s="39">
        <f t="shared" si="5"/>
        <v>187851.0622554766</v>
      </c>
      <c r="L98" s="39"/>
      <c r="M98" s="6">
        <f t="shared" si="7"/>
        <v>13.417933018248329</v>
      </c>
      <c r="N98" s="36">
        <v>2013</v>
      </c>
      <c r="O98" s="8">
        <v>42632</v>
      </c>
      <c r="P98" s="40">
        <v>1.6108</v>
      </c>
      <c r="Q98" s="40"/>
      <c r="R98" s="41">
        <f t="shared" si="8"/>
        <v>2541356.513656228</v>
      </c>
      <c r="S98" s="41"/>
      <c r="T98" s="42">
        <f t="shared" si="9"/>
        <v>189.39999999999958</v>
      </c>
      <c r="U98" s="42"/>
    </row>
    <row r="99" spans="2:21" ht="13.5">
      <c r="B99" s="36">
        <v>91</v>
      </c>
      <c r="C99" s="39">
        <f t="shared" si="6"/>
        <v>8803058.588838782</v>
      </c>
      <c r="D99" s="39"/>
      <c r="E99" s="36">
        <v>2013</v>
      </c>
      <c r="F99" s="8">
        <v>42632</v>
      </c>
      <c r="G99" s="36" t="s">
        <v>3</v>
      </c>
      <c r="H99" s="40">
        <v>1.60649</v>
      </c>
      <c r="I99" s="40"/>
      <c r="J99" s="36">
        <v>35</v>
      </c>
      <c r="K99" s="39">
        <f t="shared" si="5"/>
        <v>264091.75766516343</v>
      </c>
      <c r="L99" s="39"/>
      <c r="M99" s="6">
        <f t="shared" si="7"/>
        <v>7.545478790433241</v>
      </c>
      <c r="N99" s="36">
        <v>2013</v>
      </c>
      <c r="O99" s="8">
        <v>42636</v>
      </c>
      <c r="P99" s="40">
        <v>1.60649</v>
      </c>
      <c r="Q99" s="40"/>
      <c r="R99" s="41">
        <f t="shared" si="8"/>
        <v>0</v>
      </c>
      <c r="S99" s="41"/>
      <c r="T99" s="42">
        <f t="shared" si="9"/>
        <v>0</v>
      </c>
      <c r="U99" s="42"/>
    </row>
    <row r="100" spans="2:21" ht="13.5">
      <c r="B100" s="36">
        <v>92</v>
      </c>
      <c r="C100" s="39">
        <f t="shared" si="6"/>
        <v>8803058.588838782</v>
      </c>
      <c r="D100" s="39"/>
      <c r="E100" s="36">
        <v>2013</v>
      </c>
      <c r="F100" s="8">
        <v>42644</v>
      </c>
      <c r="G100" s="36" t="s">
        <v>4</v>
      </c>
      <c r="H100" s="40">
        <v>1.62465</v>
      </c>
      <c r="I100" s="40"/>
      <c r="J100" s="36">
        <v>37</v>
      </c>
      <c r="K100" s="39">
        <f t="shared" si="5"/>
        <v>264091.75766516343</v>
      </c>
      <c r="L100" s="39"/>
      <c r="M100" s="6">
        <f t="shared" si="7"/>
        <v>7.137615072031444</v>
      </c>
      <c r="N100" s="36">
        <v>2013</v>
      </c>
      <c r="O100" s="8">
        <v>42644</v>
      </c>
      <c r="P100" s="40">
        <v>1.62099</v>
      </c>
      <c r="Q100" s="40"/>
      <c r="R100" s="41">
        <f t="shared" si="8"/>
        <v>-261236.7116363506</v>
      </c>
      <c r="S100" s="41"/>
      <c r="T100" s="42">
        <f t="shared" si="9"/>
        <v>-37</v>
      </c>
      <c r="U100" s="42"/>
    </row>
    <row r="101" spans="2:21" ht="13.5">
      <c r="B101" s="36">
        <v>93</v>
      </c>
      <c r="C101" s="39">
        <f t="shared" si="6"/>
        <v>8541821.87720243</v>
      </c>
      <c r="D101" s="39"/>
      <c r="E101" s="36">
        <v>2013</v>
      </c>
      <c r="F101" s="8">
        <v>42650</v>
      </c>
      <c r="G101" s="36" t="s">
        <v>4</v>
      </c>
      <c r="H101" s="40">
        <v>1.60496</v>
      </c>
      <c r="I101" s="40"/>
      <c r="J101" s="36">
        <v>15</v>
      </c>
      <c r="K101" s="39">
        <f t="shared" si="5"/>
        <v>256254.6563160729</v>
      </c>
      <c r="L101" s="39"/>
      <c r="M101" s="6">
        <f t="shared" si="7"/>
        <v>17.08364375440486</v>
      </c>
      <c r="N101" s="36">
        <v>2013</v>
      </c>
      <c r="O101" s="8">
        <v>42651</v>
      </c>
      <c r="P101" s="40">
        <v>1.60356</v>
      </c>
      <c r="Q101" s="40"/>
      <c r="R101" s="41">
        <f t="shared" si="8"/>
        <v>-239171.0125616417</v>
      </c>
      <c r="S101" s="41"/>
      <c r="T101" s="42">
        <f t="shared" si="9"/>
        <v>-15</v>
      </c>
      <c r="U101" s="42"/>
    </row>
    <row r="102" spans="2:21" ht="13.5">
      <c r="B102" s="36">
        <v>94</v>
      </c>
      <c r="C102" s="39">
        <f t="shared" si="6"/>
        <v>8302650.864640789</v>
      </c>
      <c r="D102" s="39"/>
      <c r="E102" s="36">
        <v>2013</v>
      </c>
      <c r="F102" s="8">
        <v>42653</v>
      </c>
      <c r="G102" s="36" t="s">
        <v>4</v>
      </c>
      <c r="H102" s="40">
        <v>1.59431</v>
      </c>
      <c r="I102" s="40"/>
      <c r="J102" s="36">
        <v>18</v>
      </c>
      <c r="K102" s="39">
        <f t="shared" si="5"/>
        <v>249079.52593922368</v>
      </c>
      <c r="L102" s="39"/>
      <c r="M102" s="6">
        <f t="shared" si="7"/>
        <v>13.837751441067981</v>
      </c>
      <c r="N102" s="36">
        <v>2013</v>
      </c>
      <c r="O102" s="8">
        <v>42654</v>
      </c>
      <c r="P102" s="40">
        <v>1.59694</v>
      </c>
      <c r="Q102" s="40"/>
      <c r="R102" s="41">
        <f t="shared" si="8"/>
        <v>363932.86290010624</v>
      </c>
      <c r="S102" s="41"/>
      <c r="T102" s="42">
        <f t="shared" si="9"/>
        <v>26.300000000001322</v>
      </c>
      <c r="U102" s="42"/>
    </row>
    <row r="103" spans="2:21" ht="13.5">
      <c r="B103" s="36">
        <v>95</v>
      </c>
      <c r="C103" s="39">
        <f t="shared" si="6"/>
        <v>8666583.727540895</v>
      </c>
      <c r="D103" s="39"/>
      <c r="E103" s="36">
        <v>2013</v>
      </c>
      <c r="F103" s="8">
        <v>42657</v>
      </c>
      <c r="G103" s="36" t="s">
        <v>4</v>
      </c>
      <c r="H103" s="40">
        <v>1.59682</v>
      </c>
      <c r="I103" s="40"/>
      <c r="J103" s="36">
        <v>5</v>
      </c>
      <c r="K103" s="39">
        <f t="shared" si="5"/>
        <v>259997.51182622684</v>
      </c>
      <c r="L103" s="39"/>
      <c r="M103" s="6">
        <f t="shared" si="7"/>
        <v>51.99950236524537</v>
      </c>
      <c r="N103" s="36">
        <v>2013</v>
      </c>
      <c r="O103" s="8">
        <v>42657</v>
      </c>
      <c r="P103" s="40">
        <v>1.5964</v>
      </c>
      <c r="Q103" s="40"/>
      <c r="R103" s="41">
        <f t="shared" si="8"/>
        <v>-218397.9099339603</v>
      </c>
      <c r="S103" s="41"/>
      <c r="T103" s="42">
        <f t="shared" si="9"/>
        <v>-5</v>
      </c>
      <c r="U103" s="42"/>
    </row>
    <row r="104" spans="2:21" ht="13.5">
      <c r="B104" s="36">
        <v>96</v>
      </c>
      <c r="C104" s="39">
        <f t="shared" si="6"/>
        <v>8448185.817606935</v>
      </c>
      <c r="D104" s="39"/>
      <c r="E104" s="36">
        <v>2013</v>
      </c>
      <c r="F104" s="8">
        <v>42657</v>
      </c>
      <c r="G104" s="36" t="s">
        <v>4</v>
      </c>
      <c r="H104" s="40">
        <v>1.59882</v>
      </c>
      <c r="I104" s="40"/>
      <c r="J104" s="36">
        <v>10</v>
      </c>
      <c r="K104" s="39">
        <f t="shared" si="5"/>
        <v>253445.57452820806</v>
      </c>
      <c r="L104" s="39"/>
      <c r="M104" s="6">
        <f t="shared" si="7"/>
        <v>25.344557452820805</v>
      </c>
      <c r="N104" s="36">
        <v>2013</v>
      </c>
      <c r="O104" s="8">
        <v>42657</v>
      </c>
      <c r="P104" s="40">
        <v>1.59785</v>
      </c>
      <c r="Q104" s="40"/>
      <c r="R104" s="41">
        <f t="shared" si="8"/>
        <v>-245842.20729234035</v>
      </c>
      <c r="S104" s="41"/>
      <c r="T104" s="42">
        <f t="shared" si="9"/>
        <v>-10</v>
      </c>
      <c r="U104" s="42"/>
    </row>
    <row r="105" spans="2:21" ht="13.5">
      <c r="B105" s="36">
        <v>97</v>
      </c>
      <c r="C105" s="39">
        <f t="shared" si="6"/>
        <v>8202343.610314595</v>
      </c>
      <c r="D105" s="39"/>
      <c r="E105" s="36">
        <v>2013</v>
      </c>
      <c r="F105" s="8">
        <v>42658</v>
      </c>
      <c r="G105" s="36" t="s">
        <v>3</v>
      </c>
      <c r="H105" s="40">
        <v>1.59769</v>
      </c>
      <c r="I105" s="40"/>
      <c r="J105" s="36">
        <v>13</v>
      </c>
      <c r="K105" s="39">
        <f t="shared" si="5"/>
        <v>246070.30830943782</v>
      </c>
      <c r="L105" s="39"/>
      <c r="M105" s="6">
        <f t="shared" si="7"/>
        <v>18.92848525457214</v>
      </c>
      <c r="N105" s="36">
        <v>2013</v>
      </c>
      <c r="O105" s="8">
        <v>42658</v>
      </c>
      <c r="P105" s="40">
        <v>1.59893</v>
      </c>
      <c r="Q105" s="40"/>
      <c r="R105" s="41">
        <f t="shared" si="8"/>
        <v>-234713.21715667713</v>
      </c>
      <c r="S105" s="41"/>
      <c r="T105" s="42">
        <f t="shared" si="9"/>
        <v>-13</v>
      </c>
      <c r="U105" s="42"/>
    </row>
    <row r="106" spans="2:21" ht="13.5">
      <c r="B106" s="36">
        <v>98</v>
      </c>
      <c r="C106" s="39">
        <f t="shared" si="6"/>
        <v>7967630.393157917</v>
      </c>
      <c r="D106" s="39"/>
      <c r="E106" s="36">
        <v>2013</v>
      </c>
      <c r="F106" s="8">
        <v>42658</v>
      </c>
      <c r="G106" s="36" t="s">
        <v>4</v>
      </c>
      <c r="H106" s="40">
        <v>1.59789</v>
      </c>
      <c r="I106" s="40"/>
      <c r="J106" s="36">
        <v>20</v>
      </c>
      <c r="K106" s="39">
        <f t="shared" si="5"/>
        <v>239028.9117947375</v>
      </c>
      <c r="L106" s="39"/>
      <c r="M106" s="6">
        <f t="shared" si="7"/>
        <v>11.951445589736876</v>
      </c>
      <c r="N106" s="36">
        <v>2013</v>
      </c>
      <c r="O106" s="8">
        <v>42659</v>
      </c>
      <c r="P106" s="40">
        <v>1.59595</v>
      </c>
      <c r="Q106" s="40"/>
      <c r="R106" s="41">
        <f t="shared" si="8"/>
        <v>-231858.04444090172</v>
      </c>
      <c r="S106" s="41"/>
      <c r="T106" s="42">
        <f t="shared" si="9"/>
        <v>-20</v>
      </c>
      <c r="U106" s="42"/>
    </row>
    <row r="107" spans="2:21" ht="13.5">
      <c r="B107" s="36">
        <v>99</v>
      </c>
      <c r="C107" s="39">
        <f t="shared" si="6"/>
        <v>7735772.348717015</v>
      </c>
      <c r="D107" s="39"/>
      <c r="E107" s="36">
        <v>2013</v>
      </c>
      <c r="F107" s="8">
        <v>42660</v>
      </c>
      <c r="G107" s="36" t="s">
        <v>4</v>
      </c>
      <c r="H107" s="40">
        <v>1.59778</v>
      </c>
      <c r="I107" s="40"/>
      <c r="J107" s="36">
        <v>10</v>
      </c>
      <c r="K107" s="39">
        <f t="shared" si="5"/>
        <v>232073.17046151045</v>
      </c>
      <c r="L107" s="39"/>
      <c r="M107" s="6">
        <f t="shared" si="7"/>
        <v>23.207317046151044</v>
      </c>
      <c r="N107" s="36">
        <v>2013</v>
      </c>
      <c r="O107" s="8">
        <v>42661</v>
      </c>
      <c r="P107" s="40">
        <v>1.61419</v>
      </c>
      <c r="Q107" s="40"/>
      <c r="R107" s="41">
        <f t="shared" si="8"/>
        <v>3808320.7272733944</v>
      </c>
      <c r="S107" s="41"/>
      <c r="T107" s="42">
        <f t="shared" si="9"/>
        <v>164.10000000000036</v>
      </c>
      <c r="U107" s="42"/>
    </row>
    <row r="108" spans="2:21" ht="13.5">
      <c r="B108" s="36">
        <v>100</v>
      </c>
      <c r="C108" s="39">
        <f t="shared" si="6"/>
        <v>11544093.075990409</v>
      </c>
      <c r="D108" s="39"/>
      <c r="E108" s="36">
        <v>2013</v>
      </c>
      <c r="F108" s="8">
        <v>42664</v>
      </c>
      <c r="G108" s="36" t="s">
        <v>3</v>
      </c>
      <c r="H108" s="40">
        <v>1.61647</v>
      </c>
      <c r="I108" s="40"/>
      <c r="J108" s="36">
        <v>13</v>
      </c>
      <c r="K108" s="39">
        <f t="shared" si="5"/>
        <v>346322.7922797123</v>
      </c>
      <c r="L108" s="39"/>
      <c r="M108" s="6">
        <f t="shared" si="7"/>
        <v>26.6402147907471</v>
      </c>
      <c r="N108" s="36">
        <v>2013</v>
      </c>
      <c r="O108" s="8">
        <v>42664</v>
      </c>
      <c r="P108" s="40">
        <v>1.61776</v>
      </c>
      <c r="Q108" s="40"/>
      <c r="R108" s="41">
        <f t="shared" si="8"/>
        <v>-343658.7708006411</v>
      </c>
      <c r="S108" s="41"/>
      <c r="T108" s="42">
        <f t="shared" si="9"/>
        <v>-13</v>
      </c>
      <c r="U108" s="42"/>
    </row>
    <row r="109" spans="2:18" ht="13.5">
      <c r="B109" s="1"/>
      <c r="C109" s="1"/>
      <c r="D109" s="1"/>
      <c r="E109" s="1"/>
      <c r="F109" s="1"/>
      <c r="G109" s="1"/>
      <c r="H109" s="1"/>
      <c r="I109" s="1"/>
      <c r="J109" s="1"/>
      <c r="K109" s="1"/>
      <c r="L109" s="1"/>
      <c r="M109" s="1"/>
      <c r="N109" s="1"/>
      <c r="O109" s="1"/>
      <c r="P109" s="1"/>
      <c r="Q109" s="1"/>
      <c r="R109" s="1"/>
    </row>
  </sheetData>
  <sheetProtection/>
  <mergeCells count="635">
    <mergeCell ref="J2:K2"/>
    <mergeCell ref="L2:M2"/>
    <mergeCell ref="N2:O2"/>
    <mergeCell ref="P2:Q2"/>
    <mergeCell ref="B3:C3"/>
    <mergeCell ref="D3:I3"/>
    <mergeCell ref="J3:K3"/>
    <mergeCell ref="L3:Q3"/>
    <mergeCell ref="B2:C2"/>
    <mergeCell ref="D2:E2"/>
    <mergeCell ref="F2:G2"/>
    <mergeCell ref="H2:I2"/>
    <mergeCell ref="B4:C4"/>
    <mergeCell ref="D4:E4"/>
    <mergeCell ref="F4:G4"/>
    <mergeCell ref="H4:I4"/>
    <mergeCell ref="J4:K4"/>
    <mergeCell ref="L4:M4"/>
    <mergeCell ref="N4:O4"/>
    <mergeCell ref="P4:Q4"/>
    <mergeCell ref="J5:K5"/>
    <mergeCell ref="L5:M5"/>
    <mergeCell ref="P5:Q5"/>
    <mergeCell ref="B7:B8"/>
    <mergeCell ref="C7:D8"/>
    <mergeCell ref="E7:I7"/>
    <mergeCell ref="J7:L7"/>
    <mergeCell ref="M7:M8"/>
    <mergeCell ref="N7:Q7"/>
    <mergeCell ref="R7:U7"/>
    <mergeCell ref="H8:I8"/>
    <mergeCell ref="K8:L8"/>
    <mergeCell ref="P8:Q8"/>
    <mergeCell ref="R8:S8"/>
    <mergeCell ref="T8:U8"/>
    <mergeCell ref="C9:D9"/>
    <mergeCell ref="H9:I9"/>
    <mergeCell ref="K9:L9"/>
    <mergeCell ref="P9:Q9"/>
    <mergeCell ref="R9:S9"/>
    <mergeCell ref="T9:U9"/>
    <mergeCell ref="C10:D10"/>
    <mergeCell ref="H10:I10"/>
    <mergeCell ref="K10:L10"/>
    <mergeCell ref="P10:Q10"/>
    <mergeCell ref="R10:S10"/>
    <mergeCell ref="T10:U10"/>
    <mergeCell ref="C11:D11"/>
    <mergeCell ref="H11:I11"/>
    <mergeCell ref="K11:L11"/>
    <mergeCell ref="P11:Q11"/>
    <mergeCell ref="R11:S11"/>
    <mergeCell ref="T11:U11"/>
    <mergeCell ref="C12:D12"/>
    <mergeCell ref="H12:I12"/>
    <mergeCell ref="K12:L12"/>
    <mergeCell ref="P12:Q12"/>
    <mergeCell ref="R12:S12"/>
    <mergeCell ref="T12:U12"/>
    <mergeCell ref="C13:D13"/>
    <mergeCell ref="H13:I13"/>
    <mergeCell ref="K13:L13"/>
    <mergeCell ref="P13:Q13"/>
    <mergeCell ref="R13:S13"/>
    <mergeCell ref="T13:U13"/>
    <mergeCell ref="C14:D14"/>
    <mergeCell ref="H14:I14"/>
    <mergeCell ref="K14:L14"/>
    <mergeCell ref="P14:Q14"/>
    <mergeCell ref="R14:S14"/>
    <mergeCell ref="T14:U14"/>
    <mergeCell ref="C15:D15"/>
    <mergeCell ref="H15:I15"/>
    <mergeCell ref="K15:L15"/>
    <mergeCell ref="P15:Q15"/>
    <mergeCell ref="R15:S15"/>
    <mergeCell ref="T15:U15"/>
    <mergeCell ref="C16:D16"/>
    <mergeCell ref="H16:I16"/>
    <mergeCell ref="K16:L16"/>
    <mergeCell ref="P16:Q16"/>
    <mergeCell ref="R16:S16"/>
    <mergeCell ref="T16:U16"/>
    <mergeCell ref="C17:D17"/>
    <mergeCell ref="H17:I17"/>
    <mergeCell ref="K17:L17"/>
    <mergeCell ref="P17:Q17"/>
    <mergeCell ref="R17:S17"/>
    <mergeCell ref="T17:U17"/>
    <mergeCell ref="C18:D18"/>
    <mergeCell ref="H18:I18"/>
    <mergeCell ref="K18:L18"/>
    <mergeCell ref="P18:Q18"/>
    <mergeCell ref="R18:S18"/>
    <mergeCell ref="T18:U18"/>
    <mergeCell ref="C19:D19"/>
    <mergeCell ref="H19:I19"/>
    <mergeCell ref="K19:L19"/>
    <mergeCell ref="P19:Q19"/>
    <mergeCell ref="R19:S19"/>
    <mergeCell ref="T19:U19"/>
    <mergeCell ref="C20:D20"/>
    <mergeCell ref="H20:I20"/>
    <mergeCell ref="K20:L20"/>
    <mergeCell ref="P20:Q20"/>
    <mergeCell ref="R20:S20"/>
    <mergeCell ref="T20:U20"/>
    <mergeCell ref="C21:D21"/>
    <mergeCell ref="H21:I21"/>
    <mergeCell ref="K21:L21"/>
    <mergeCell ref="P21:Q21"/>
    <mergeCell ref="R21:S21"/>
    <mergeCell ref="T21:U21"/>
    <mergeCell ref="C22:D22"/>
    <mergeCell ref="H22:I22"/>
    <mergeCell ref="K22:L22"/>
    <mergeCell ref="P22:Q22"/>
    <mergeCell ref="R22:S22"/>
    <mergeCell ref="T22:U22"/>
    <mergeCell ref="C23:D23"/>
    <mergeCell ref="H23:I23"/>
    <mergeCell ref="K23:L23"/>
    <mergeCell ref="P23:Q23"/>
    <mergeCell ref="R23:S23"/>
    <mergeCell ref="T23:U23"/>
    <mergeCell ref="C24:D24"/>
    <mergeCell ref="H24:I24"/>
    <mergeCell ref="K24:L24"/>
    <mergeCell ref="P24:Q24"/>
    <mergeCell ref="R24:S24"/>
    <mergeCell ref="T24:U24"/>
    <mergeCell ref="C25:D25"/>
    <mergeCell ref="H25:I25"/>
    <mergeCell ref="K25:L25"/>
    <mergeCell ref="P25:Q25"/>
    <mergeCell ref="R25:S25"/>
    <mergeCell ref="T25:U25"/>
    <mergeCell ref="C26:D26"/>
    <mergeCell ref="H26:I26"/>
    <mergeCell ref="K26:L26"/>
    <mergeCell ref="P26:Q26"/>
    <mergeCell ref="R26:S26"/>
    <mergeCell ref="T26:U26"/>
    <mergeCell ref="C27:D27"/>
    <mergeCell ref="H27:I27"/>
    <mergeCell ref="K27:L27"/>
    <mergeCell ref="P27:Q27"/>
    <mergeCell ref="R27:S27"/>
    <mergeCell ref="T27:U27"/>
    <mergeCell ref="C28:D28"/>
    <mergeCell ref="H28:I28"/>
    <mergeCell ref="K28:L28"/>
    <mergeCell ref="P28:Q28"/>
    <mergeCell ref="R28:S28"/>
    <mergeCell ref="T28:U28"/>
    <mergeCell ref="C29:D29"/>
    <mergeCell ref="H29:I29"/>
    <mergeCell ref="K29:L29"/>
    <mergeCell ref="P29:Q29"/>
    <mergeCell ref="R29:S29"/>
    <mergeCell ref="T29:U29"/>
    <mergeCell ref="C30:D30"/>
    <mergeCell ref="H30:I30"/>
    <mergeCell ref="K30:L30"/>
    <mergeCell ref="P30:Q30"/>
    <mergeCell ref="R30:S30"/>
    <mergeCell ref="T30:U30"/>
    <mergeCell ref="C31:D31"/>
    <mergeCell ref="H31:I31"/>
    <mergeCell ref="K31:L31"/>
    <mergeCell ref="P31:Q31"/>
    <mergeCell ref="R31:S31"/>
    <mergeCell ref="T31:U31"/>
    <mergeCell ref="C32:D32"/>
    <mergeCell ref="H32:I32"/>
    <mergeCell ref="K32:L32"/>
    <mergeCell ref="P32:Q32"/>
    <mergeCell ref="R32:S32"/>
    <mergeCell ref="T32:U32"/>
    <mergeCell ref="C33:D33"/>
    <mergeCell ref="H33:I33"/>
    <mergeCell ref="K33:L33"/>
    <mergeCell ref="P33:Q33"/>
    <mergeCell ref="R33:S33"/>
    <mergeCell ref="T33:U33"/>
    <mergeCell ref="C34:D34"/>
    <mergeCell ref="H34:I34"/>
    <mergeCell ref="K34:L34"/>
    <mergeCell ref="P34:Q34"/>
    <mergeCell ref="R34:S34"/>
    <mergeCell ref="T34:U34"/>
    <mergeCell ref="C35:D35"/>
    <mergeCell ref="H35:I35"/>
    <mergeCell ref="K35:L35"/>
    <mergeCell ref="P35:Q35"/>
    <mergeCell ref="R35:S35"/>
    <mergeCell ref="T35:U35"/>
    <mergeCell ref="C36:D36"/>
    <mergeCell ref="H36:I36"/>
    <mergeCell ref="K36:L36"/>
    <mergeCell ref="P36:Q36"/>
    <mergeCell ref="R36:S36"/>
    <mergeCell ref="T36:U36"/>
    <mergeCell ref="C37:D37"/>
    <mergeCell ref="H37:I37"/>
    <mergeCell ref="K37:L37"/>
    <mergeCell ref="P37:Q37"/>
    <mergeCell ref="R37:S37"/>
    <mergeCell ref="T37:U37"/>
    <mergeCell ref="C38:D38"/>
    <mergeCell ref="H38:I38"/>
    <mergeCell ref="K38:L38"/>
    <mergeCell ref="P38:Q38"/>
    <mergeCell ref="R38:S38"/>
    <mergeCell ref="T38:U38"/>
    <mergeCell ref="C39:D39"/>
    <mergeCell ref="H39:I39"/>
    <mergeCell ref="K39:L39"/>
    <mergeCell ref="P39:Q39"/>
    <mergeCell ref="R39:S39"/>
    <mergeCell ref="T39:U39"/>
    <mergeCell ref="C40:D40"/>
    <mergeCell ref="H40:I40"/>
    <mergeCell ref="K40:L40"/>
    <mergeCell ref="P40:Q40"/>
    <mergeCell ref="R40:S40"/>
    <mergeCell ref="T40:U40"/>
    <mergeCell ref="C41:D41"/>
    <mergeCell ref="H41:I41"/>
    <mergeCell ref="K41:L41"/>
    <mergeCell ref="P41:Q41"/>
    <mergeCell ref="R41:S41"/>
    <mergeCell ref="T41:U41"/>
    <mergeCell ref="C42:D42"/>
    <mergeCell ref="H42:I42"/>
    <mergeCell ref="K42:L42"/>
    <mergeCell ref="P42:Q42"/>
    <mergeCell ref="R42:S42"/>
    <mergeCell ref="T42:U42"/>
    <mergeCell ref="C43:D43"/>
    <mergeCell ref="H43:I43"/>
    <mergeCell ref="K43:L43"/>
    <mergeCell ref="P43:Q43"/>
    <mergeCell ref="R43:S43"/>
    <mergeCell ref="T43:U43"/>
    <mergeCell ref="C44:D44"/>
    <mergeCell ref="H44:I44"/>
    <mergeCell ref="K44:L44"/>
    <mergeCell ref="P44:Q44"/>
    <mergeCell ref="R44:S44"/>
    <mergeCell ref="T44:U44"/>
    <mergeCell ref="C45:D45"/>
    <mergeCell ref="H45:I45"/>
    <mergeCell ref="K45:L45"/>
    <mergeCell ref="P45:Q45"/>
    <mergeCell ref="R45:S45"/>
    <mergeCell ref="T45:U45"/>
    <mergeCell ref="C46:D46"/>
    <mergeCell ref="H46:I46"/>
    <mergeCell ref="K46:L46"/>
    <mergeCell ref="P46:Q46"/>
    <mergeCell ref="R46:S46"/>
    <mergeCell ref="T46:U46"/>
    <mergeCell ref="C47:D47"/>
    <mergeCell ref="H47:I47"/>
    <mergeCell ref="K47:L47"/>
    <mergeCell ref="P47:Q47"/>
    <mergeCell ref="R47:S47"/>
    <mergeCell ref="T47:U47"/>
    <mergeCell ref="C48:D48"/>
    <mergeCell ref="H48:I48"/>
    <mergeCell ref="K48:L48"/>
    <mergeCell ref="P48:Q48"/>
    <mergeCell ref="R48:S48"/>
    <mergeCell ref="T48:U48"/>
    <mergeCell ref="C49:D49"/>
    <mergeCell ref="H49:I49"/>
    <mergeCell ref="K49:L49"/>
    <mergeCell ref="P49:Q49"/>
    <mergeCell ref="R49:S49"/>
    <mergeCell ref="T49:U49"/>
    <mergeCell ref="C50:D50"/>
    <mergeCell ref="H50:I50"/>
    <mergeCell ref="K50:L50"/>
    <mergeCell ref="P50:Q50"/>
    <mergeCell ref="R50:S50"/>
    <mergeCell ref="T50:U50"/>
    <mergeCell ref="C51:D51"/>
    <mergeCell ref="H51:I51"/>
    <mergeCell ref="K51:L51"/>
    <mergeCell ref="P51:Q51"/>
    <mergeCell ref="R51:S51"/>
    <mergeCell ref="T51:U51"/>
    <mergeCell ref="C52:D52"/>
    <mergeCell ref="H52:I52"/>
    <mergeCell ref="K52:L52"/>
    <mergeCell ref="P52:Q52"/>
    <mergeCell ref="R52:S52"/>
    <mergeCell ref="T52:U52"/>
    <mergeCell ref="C53:D53"/>
    <mergeCell ref="H53:I53"/>
    <mergeCell ref="K53:L53"/>
    <mergeCell ref="P53:Q53"/>
    <mergeCell ref="R53:S53"/>
    <mergeCell ref="T53:U53"/>
    <mergeCell ref="C54:D54"/>
    <mergeCell ref="H54:I54"/>
    <mergeCell ref="K54:L54"/>
    <mergeCell ref="P54:Q54"/>
    <mergeCell ref="R54:S54"/>
    <mergeCell ref="T54:U54"/>
    <mergeCell ref="C55:D55"/>
    <mergeCell ref="H55:I55"/>
    <mergeCell ref="K55:L55"/>
    <mergeCell ref="P55:Q55"/>
    <mergeCell ref="R55:S55"/>
    <mergeCell ref="T55:U55"/>
    <mergeCell ref="C56:D56"/>
    <mergeCell ref="H56:I56"/>
    <mergeCell ref="K56:L56"/>
    <mergeCell ref="P56:Q56"/>
    <mergeCell ref="R56:S56"/>
    <mergeCell ref="T56:U56"/>
    <mergeCell ref="C57:D57"/>
    <mergeCell ref="H57:I57"/>
    <mergeCell ref="K57:L57"/>
    <mergeCell ref="P57:Q57"/>
    <mergeCell ref="R57:S57"/>
    <mergeCell ref="T57:U57"/>
    <mergeCell ref="C58:D58"/>
    <mergeCell ref="H58:I58"/>
    <mergeCell ref="K58:L58"/>
    <mergeCell ref="P58:Q58"/>
    <mergeCell ref="R58:S58"/>
    <mergeCell ref="T58:U58"/>
    <mergeCell ref="C59:D59"/>
    <mergeCell ref="H59:I59"/>
    <mergeCell ref="K59:L59"/>
    <mergeCell ref="P59:Q59"/>
    <mergeCell ref="R59:S59"/>
    <mergeCell ref="T59:U59"/>
    <mergeCell ref="C60:D60"/>
    <mergeCell ref="H60:I60"/>
    <mergeCell ref="K60:L60"/>
    <mergeCell ref="P60:Q60"/>
    <mergeCell ref="R60:S60"/>
    <mergeCell ref="T60:U60"/>
    <mergeCell ref="C61:D61"/>
    <mergeCell ref="H61:I61"/>
    <mergeCell ref="K61:L61"/>
    <mergeCell ref="P61:Q61"/>
    <mergeCell ref="R61:S61"/>
    <mergeCell ref="T61:U61"/>
    <mergeCell ref="C62:D62"/>
    <mergeCell ref="H62:I62"/>
    <mergeCell ref="K62:L62"/>
    <mergeCell ref="P62:Q62"/>
    <mergeCell ref="R62:S62"/>
    <mergeCell ref="T62:U62"/>
    <mergeCell ref="C63:D63"/>
    <mergeCell ref="H63:I63"/>
    <mergeCell ref="K63:L63"/>
    <mergeCell ref="P63:Q63"/>
    <mergeCell ref="R63:S63"/>
    <mergeCell ref="T63:U63"/>
    <mergeCell ref="C64:D64"/>
    <mergeCell ref="H64:I64"/>
    <mergeCell ref="K64:L64"/>
    <mergeCell ref="P64:Q64"/>
    <mergeCell ref="R64:S64"/>
    <mergeCell ref="T64:U64"/>
    <mergeCell ref="C65:D65"/>
    <mergeCell ref="H65:I65"/>
    <mergeCell ref="K65:L65"/>
    <mergeCell ref="P65:Q65"/>
    <mergeCell ref="R65:S65"/>
    <mergeCell ref="T65:U65"/>
    <mergeCell ref="C66:D66"/>
    <mergeCell ref="H66:I66"/>
    <mergeCell ref="K66:L66"/>
    <mergeCell ref="P66:Q66"/>
    <mergeCell ref="R66:S66"/>
    <mergeCell ref="T66:U66"/>
    <mergeCell ref="C67:D67"/>
    <mergeCell ref="H67:I67"/>
    <mergeCell ref="K67:L67"/>
    <mergeCell ref="P67:Q67"/>
    <mergeCell ref="R67:S67"/>
    <mergeCell ref="T67:U67"/>
    <mergeCell ref="C68:D68"/>
    <mergeCell ref="H68:I68"/>
    <mergeCell ref="K68:L68"/>
    <mergeCell ref="P68:Q68"/>
    <mergeCell ref="R68:S68"/>
    <mergeCell ref="T68:U68"/>
    <mergeCell ref="C69:D69"/>
    <mergeCell ref="H69:I69"/>
    <mergeCell ref="K69:L69"/>
    <mergeCell ref="P69:Q69"/>
    <mergeCell ref="R69:S69"/>
    <mergeCell ref="T69:U69"/>
    <mergeCell ref="C70:D70"/>
    <mergeCell ref="H70:I70"/>
    <mergeCell ref="K70:L70"/>
    <mergeCell ref="P70:Q70"/>
    <mergeCell ref="R70:S70"/>
    <mergeCell ref="T70:U70"/>
    <mergeCell ref="C71:D71"/>
    <mergeCell ref="H71:I71"/>
    <mergeCell ref="K71:L71"/>
    <mergeCell ref="P71:Q71"/>
    <mergeCell ref="R71:S71"/>
    <mergeCell ref="T71:U71"/>
    <mergeCell ref="C72:D72"/>
    <mergeCell ref="H72:I72"/>
    <mergeCell ref="K72:L72"/>
    <mergeCell ref="P72:Q72"/>
    <mergeCell ref="R72:S72"/>
    <mergeCell ref="T72:U72"/>
    <mergeCell ref="C73:D73"/>
    <mergeCell ref="H73:I73"/>
    <mergeCell ref="K73:L73"/>
    <mergeCell ref="P73:Q73"/>
    <mergeCell ref="R73:S73"/>
    <mergeCell ref="T73:U73"/>
    <mergeCell ref="C74:D74"/>
    <mergeCell ref="H74:I74"/>
    <mergeCell ref="K74:L74"/>
    <mergeCell ref="P74:Q74"/>
    <mergeCell ref="R74:S74"/>
    <mergeCell ref="T74:U74"/>
    <mergeCell ref="C75:D75"/>
    <mergeCell ref="H75:I75"/>
    <mergeCell ref="K75:L75"/>
    <mergeCell ref="P75:Q75"/>
    <mergeCell ref="R75:S75"/>
    <mergeCell ref="T75:U75"/>
    <mergeCell ref="C76:D76"/>
    <mergeCell ref="H76:I76"/>
    <mergeCell ref="K76:L76"/>
    <mergeCell ref="P76:Q76"/>
    <mergeCell ref="R76:S76"/>
    <mergeCell ref="T76:U76"/>
    <mergeCell ref="C77:D77"/>
    <mergeCell ref="H77:I77"/>
    <mergeCell ref="K77:L77"/>
    <mergeCell ref="P77:Q77"/>
    <mergeCell ref="R77:S77"/>
    <mergeCell ref="T77:U77"/>
    <mergeCell ref="C78:D78"/>
    <mergeCell ref="H78:I78"/>
    <mergeCell ref="K78:L78"/>
    <mergeCell ref="P78:Q78"/>
    <mergeCell ref="R78:S78"/>
    <mergeCell ref="T78:U78"/>
    <mergeCell ref="C79:D79"/>
    <mergeCell ref="H79:I79"/>
    <mergeCell ref="K79:L79"/>
    <mergeCell ref="P79:Q79"/>
    <mergeCell ref="R79:S79"/>
    <mergeCell ref="T79:U79"/>
    <mergeCell ref="C80:D80"/>
    <mergeCell ref="H80:I80"/>
    <mergeCell ref="K80:L80"/>
    <mergeCell ref="P80:Q80"/>
    <mergeCell ref="R80:S80"/>
    <mergeCell ref="T80:U80"/>
    <mergeCell ref="C81:D81"/>
    <mergeCell ref="H81:I81"/>
    <mergeCell ref="K81:L81"/>
    <mergeCell ref="P81:Q81"/>
    <mergeCell ref="R81:S81"/>
    <mergeCell ref="T81:U81"/>
    <mergeCell ref="C82:D82"/>
    <mergeCell ref="H82:I82"/>
    <mergeCell ref="K82:L82"/>
    <mergeCell ref="P82:Q82"/>
    <mergeCell ref="R82:S82"/>
    <mergeCell ref="T82:U82"/>
    <mergeCell ref="C83:D83"/>
    <mergeCell ref="H83:I83"/>
    <mergeCell ref="K83:L83"/>
    <mergeCell ref="P83:Q83"/>
    <mergeCell ref="R83:S83"/>
    <mergeCell ref="T83:U83"/>
    <mergeCell ref="C84:D84"/>
    <mergeCell ref="H84:I84"/>
    <mergeCell ref="K84:L84"/>
    <mergeCell ref="P84:Q84"/>
    <mergeCell ref="R84:S84"/>
    <mergeCell ref="T84:U84"/>
    <mergeCell ref="C85:D85"/>
    <mergeCell ref="H85:I85"/>
    <mergeCell ref="K85:L85"/>
    <mergeCell ref="P85:Q85"/>
    <mergeCell ref="R85:S85"/>
    <mergeCell ref="T85:U85"/>
    <mergeCell ref="C86:D86"/>
    <mergeCell ref="H86:I86"/>
    <mergeCell ref="K86:L86"/>
    <mergeCell ref="P86:Q86"/>
    <mergeCell ref="R86:S86"/>
    <mergeCell ref="T86:U86"/>
    <mergeCell ref="C87:D87"/>
    <mergeCell ref="H87:I87"/>
    <mergeCell ref="K87:L87"/>
    <mergeCell ref="P87:Q87"/>
    <mergeCell ref="R87:S87"/>
    <mergeCell ref="T87:U87"/>
    <mergeCell ref="C88:D88"/>
    <mergeCell ref="H88:I88"/>
    <mergeCell ref="K88:L88"/>
    <mergeCell ref="P88:Q88"/>
    <mergeCell ref="R88:S88"/>
    <mergeCell ref="T88:U88"/>
    <mergeCell ref="C89:D89"/>
    <mergeCell ref="H89:I89"/>
    <mergeCell ref="K89:L89"/>
    <mergeCell ref="P89:Q89"/>
    <mergeCell ref="R89:S89"/>
    <mergeCell ref="T89:U89"/>
    <mergeCell ref="C90:D90"/>
    <mergeCell ref="H90:I90"/>
    <mergeCell ref="K90:L90"/>
    <mergeCell ref="P90:Q90"/>
    <mergeCell ref="R90:S90"/>
    <mergeCell ref="T90:U90"/>
    <mergeCell ref="C91:D91"/>
    <mergeCell ref="H91:I91"/>
    <mergeCell ref="K91:L91"/>
    <mergeCell ref="P91:Q91"/>
    <mergeCell ref="R91:S91"/>
    <mergeCell ref="T91:U91"/>
    <mergeCell ref="C92:D92"/>
    <mergeCell ref="H92:I92"/>
    <mergeCell ref="K92:L92"/>
    <mergeCell ref="P92:Q92"/>
    <mergeCell ref="R92:S92"/>
    <mergeCell ref="T92:U92"/>
    <mergeCell ref="C93:D93"/>
    <mergeCell ref="H93:I93"/>
    <mergeCell ref="K93:L93"/>
    <mergeCell ref="P93:Q93"/>
    <mergeCell ref="R93:S93"/>
    <mergeCell ref="T93:U93"/>
    <mergeCell ref="C94:D94"/>
    <mergeCell ref="H94:I94"/>
    <mergeCell ref="K94:L94"/>
    <mergeCell ref="P94:Q94"/>
    <mergeCell ref="R94:S94"/>
    <mergeCell ref="T94:U94"/>
    <mergeCell ref="C95:D95"/>
    <mergeCell ref="H95:I95"/>
    <mergeCell ref="K95:L95"/>
    <mergeCell ref="P95:Q95"/>
    <mergeCell ref="R95:S95"/>
    <mergeCell ref="T95:U95"/>
    <mergeCell ref="C96:D96"/>
    <mergeCell ref="H96:I96"/>
    <mergeCell ref="K96:L96"/>
    <mergeCell ref="P96:Q96"/>
    <mergeCell ref="R96:S96"/>
    <mergeCell ref="T96:U96"/>
    <mergeCell ref="C97:D97"/>
    <mergeCell ref="H97:I97"/>
    <mergeCell ref="K97:L97"/>
    <mergeCell ref="P97:Q97"/>
    <mergeCell ref="R97:S97"/>
    <mergeCell ref="T97:U97"/>
    <mergeCell ref="C98:D98"/>
    <mergeCell ref="H98:I98"/>
    <mergeCell ref="K98:L98"/>
    <mergeCell ref="P98:Q98"/>
    <mergeCell ref="R98:S98"/>
    <mergeCell ref="T98:U98"/>
    <mergeCell ref="C99:D99"/>
    <mergeCell ref="H99:I99"/>
    <mergeCell ref="K99:L99"/>
    <mergeCell ref="P99:Q99"/>
    <mergeCell ref="R99:S99"/>
    <mergeCell ref="T99:U99"/>
    <mergeCell ref="C100:D100"/>
    <mergeCell ref="H100:I100"/>
    <mergeCell ref="K100:L100"/>
    <mergeCell ref="P100:Q100"/>
    <mergeCell ref="R100:S100"/>
    <mergeCell ref="T100:U100"/>
    <mergeCell ref="C101:D101"/>
    <mergeCell ref="H101:I101"/>
    <mergeCell ref="K101:L101"/>
    <mergeCell ref="P101:Q101"/>
    <mergeCell ref="R101:S101"/>
    <mergeCell ref="T101:U101"/>
    <mergeCell ref="C102:D102"/>
    <mergeCell ref="H102:I102"/>
    <mergeCell ref="K102:L102"/>
    <mergeCell ref="P102:Q102"/>
    <mergeCell ref="R102:S102"/>
    <mergeCell ref="T102:U102"/>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5:D105"/>
    <mergeCell ref="H105:I105"/>
    <mergeCell ref="K105:L105"/>
    <mergeCell ref="P105:Q105"/>
    <mergeCell ref="R105:S105"/>
    <mergeCell ref="T105:U105"/>
    <mergeCell ref="C106:D106"/>
    <mergeCell ref="H106:I106"/>
    <mergeCell ref="K106:L106"/>
    <mergeCell ref="P106:Q106"/>
    <mergeCell ref="R106:S106"/>
    <mergeCell ref="T106:U106"/>
    <mergeCell ref="C107:D107"/>
    <mergeCell ref="H107:I107"/>
    <mergeCell ref="K107:L107"/>
    <mergeCell ref="P107:Q107"/>
    <mergeCell ref="R107:S107"/>
    <mergeCell ref="T107:U107"/>
    <mergeCell ref="C108:D108"/>
    <mergeCell ref="H108:I108"/>
    <mergeCell ref="K108:L108"/>
    <mergeCell ref="P108:Q108"/>
    <mergeCell ref="R108:S108"/>
    <mergeCell ref="T108:U108"/>
  </mergeCells>
  <conditionalFormatting sqref="G46">
    <cfRule type="cellIs" priority="1" dxfId="16" operator="equal" stopIfTrue="1">
      <formula>"買"</formula>
    </cfRule>
    <cfRule type="cellIs" priority="2" dxfId="17" operator="equal" stopIfTrue="1">
      <formula>"売"</formula>
    </cfRule>
  </conditionalFormatting>
  <conditionalFormatting sqref="G9:G11 G14:G45 G47:G108">
    <cfRule type="cellIs" priority="7" dxfId="16" operator="equal" stopIfTrue="1">
      <formula>"買"</formula>
    </cfRule>
    <cfRule type="cellIs" priority="8" dxfId="17" operator="equal" stopIfTrue="1">
      <formula>"売"</formula>
    </cfRule>
  </conditionalFormatting>
  <conditionalFormatting sqref="G12">
    <cfRule type="cellIs" priority="5" dxfId="16" operator="equal" stopIfTrue="1">
      <formula>"買"</formula>
    </cfRule>
    <cfRule type="cellIs" priority="6" dxfId="17" operator="equal" stopIfTrue="1">
      <formula>"売"</formula>
    </cfRule>
  </conditionalFormatting>
  <conditionalFormatting sqref="G13">
    <cfRule type="cellIs" priority="3" dxfId="16" operator="equal" stopIfTrue="1">
      <formula>"買"</formula>
    </cfRule>
    <cfRule type="cellIs" priority="4" dxfId="17" operator="equal" stopIfTrue="1">
      <formula>"売"</formula>
    </cfRule>
  </conditionalFormatting>
  <dataValidations count="1">
    <dataValidation type="list" allowBlank="1" showInputMessage="1" showErrorMessage="1" sqref="G9:G108">
      <formula1>"買,売"</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246">
      <selection activeCell="A309" sqref="A309"/>
    </sheetView>
  </sheetViews>
  <sheetFormatPr defaultColWidth="9.00390625" defaultRowHeight="13.5"/>
  <cols>
    <col min="1" max="1" width="7.50390625" style="35" customWidth="1"/>
    <col min="2" max="2" width="8.125" style="0" customWidth="1"/>
  </cols>
  <sheetData>
    <row r="1" ht="13.5"/>
    <row r="2" ht="13.5"/>
    <row r="3" ht="13.5"/>
    <row r="4" ht="13.5"/>
    <row r="5" ht="13.5"/>
    <row r="6" ht="13.5"/>
    <row r="7" ht="13.5"/>
    <row r="8" ht="13.5"/>
    <row r="9" ht="13.5"/>
    <row r="10" ht="13.5"/>
    <row r="11" ht="13.5"/>
    <row r="12" ht="13.5"/>
    <row r="13" ht="13.5"/>
    <row r="14" ht="13.5"/>
    <row r="15" ht="13.5"/>
    <row r="16" ht="13.5"/>
    <row r="17" ht="13.5"/>
    <row r="18" ht="13.5"/>
    <row r="19" ht="13.5"/>
    <row r="20" ht="13.5"/>
    <row r="21" ht="13.5"/>
    <row r="22" ht="13.5"/>
    <row r="23" ht="13.5"/>
    <row r="24" ht="13.5"/>
    <row r="25" ht="13.5"/>
    <row r="26" ht="13.5"/>
    <row r="27" ht="13.5"/>
    <row r="28" ht="13.5"/>
    <row r="29" ht="13.5"/>
    <row r="30" ht="13.5"/>
    <row r="31" ht="13.5"/>
    <row r="32" ht="13.5"/>
    <row r="33" ht="13.5"/>
    <row r="34" ht="13.5"/>
    <row r="35" ht="13.5"/>
    <row r="36" ht="13.5"/>
    <row r="37" ht="13.5"/>
    <row r="38" ht="13.5"/>
    <row r="39" ht="13.5"/>
    <row r="40" ht="13.5"/>
    <row r="41" ht="13.5"/>
    <row r="42" ht="13.5"/>
    <row r="43" ht="13.5"/>
    <row r="44" ht="13.5"/>
    <row r="45" ht="13.5"/>
    <row r="46" ht="13.5"/>
    <row r="47" ht="13.5"/>
    <row r="48" ht="13.5"/>
    <row r="49" ht="13.5"/>
    <row r="50" ht="13.5"/>
    <row r="51" ht="13.5"/>
    <row r="52" ht="13.5"/>
    <row r="53" ht="13.5"/>
    <row r="54" ht="13.5"/>
    <row r="55" ht="13.5"/>
    <row r="56" ht="13.5"/>
    <row r="57" ht="13.5"/>
    <row r="58" ht="13.5"/>
    <row r="59" ht="13.5"/>
    <row r="60" ht="13.5"/>
    <row r="61" ht="13.5"/>
    <row r="62" ht="13.5"/>
    <row r="63" ht="13.5"/>
    <row r="64" ht="13.5"/>
    <row r="65" ht="13.5"/>
    <row r="66" ht="13.5"/>
    <row r="67"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row r="90" ht="13.5"/>
    <row r="91" ht="13.5"/>
    <row r="92" ht="13.5"/>
    <row r="93" ht="13.5"/>
    <row r="94" ht="13.5"/>
    <row r="95" ht="13.5"/>
    <row r="96" ht="13.5"/>
    <row r="97" ht="13.5"/>
    <row r="98" ht="13.5"/>
    <row r="99" ht="13.5"/>
    <row r="100" ht="13.5"/>
    <row r="101" ht="13.5"/>
    <row r="102" ht="13.5"/>
    <row r="103" ht="13.5"/>
    <row r="104" ht="13.5"/>
    <row r="105" ht="13.5"/>
    <row r="106" ht="13.5"/>
    <row r="107" ht="13.5"/>
    <row r="108" ht="13.5"/>
    <row r="109" ht="13.5"/>
    <row r="110" ht="13.5"/>
    <row r="111" ht="13.5"/>
    <row r="112" ht="13.5"/>
    <row r="113" ht="13.5"/>
    <row r="114" ht="13.5"/>
    <row r="115" ht="13.5"/>
    <row r="116" ht="13.5"/>
    <row r="117" ht="13.5"/>
    <row r="118" ht="13.5"/>
    <row r="119" ht="13.5"/>
    <row r="120" ht="13.5"/>
    <row r="121" ht="13.5"/>
    <row r="122" ht="13.5"/>
    <row r="123" ht="13.5"/>
    <row r="124" ht="13.5"/>
    <row r="125" ht="13.5"/>
    <row r="126" ht="13.5"/>
    <row r="127" ht="13.5"/>
    <row r="128" ht="13.5"/>
    <row r="129" ht="13.5"/>
    <row r="130" ht="13.5"/>
    <row r="131" ht="13.5"/>
    <row r="132" ht="13.5"/>
    <row r="133" ht="13.5"/>
    <row r="134" ht="13.5"/>
    <row r="135" ht="13.5"/>
    <row r="136" ht="13.5"/>
    <row r="137" ht="13.5"/>
    <row r="138" ht="13.5"/>
    <row r="139" ht="13.5"/>
    <row r="140" ht="13.5"/>
    <row r="141" ht="13.5"/>
    <row r="142" ht="13.5"/>
    <row r="143" ht="13.5"/>
    <row r="144" ht="13.5"/>
    <row r="145" ht="13.5"/>
    <row r="146" ht="13.5"/>
    <row r="147" ht="13.5"/>
    <row r="148" ht="13.5"/>
    <row r="149" ht="13.5"/>
    <row r="150" ht="13.5"/>
    <row r="151" ht="13.5"/>
    <row r="152" ht="13.5"/>
    <row r="153" ht="13.5"/>
    <row r="154" ht="13.5"/>
    <row r="155" ht="13.5"/>
    <row r="156" ht="13.5"/>
    <row r="157" ht="13.5"/>
    <row r="158" ht="13.5"/>
    <row r="159" ht="13.5"/>
    <row r="160" ht="13.5"/>
    <row r="161" ht="13.5"/>
    <row r="162" ht="13.5"/>
    <row r="163" ht="13.5"/>
    <row r="164" ht="13.5"/>
    <row r="165" ht="13.5"/>
    <row r="166" ht="13.5"/>
    <row r="167" ht="13.5"/>
    <row r="168" ht="13.5"/>
    <row r="169" ht="13.5"/>
    <row r="170" ht="13.5"/>
    <row r="171" ht="13.5"/>
    <row r="172" ht="13.5"/>
    <row r="173" ht="13.5"/>
    <row r="174" ht="13.5"/>
    <row r="175" ht="13.5"/>
    <row r="176" ht="13.5"/>
    <row r="177" ht="13.5"/>
    <row r="178" ht="13.5"/>
    <row r="179" ht="13.5"/>
    <row r="180" ht="13.5"/>
    <row r="181" ht="13.5"/>
    <row r="182" ht="13.5"/>
    <row r="183" ht="13.5"/>
    <row r="184" ht="13.5"/>
    <row r="185" ht="13.5"/>
    <row r="186" ht="13.5"/>
    <row r="187" ht="13.5"/>
    <row r="188" ht="13.5"/>
    <row r="189" ht="13.5"/>
    <row r="190" ht="13.5"/>
    <row r="191" ht="13.5"/>
    <row r="192" ht="13.5"/>
    <row r="193" ht="13.5"/>
    <row r="194" ht="13.5"/>
    <row r="195" ht="13.5"/>
    <row r="196" ht="13.5"/>
    <row r="197" ht="13.5"/>
    <row r="198" ht="13.5"/>
    <row r="199" ht="13.5"/>
    <row r="200" ht="13.5"/>
    <row r="201" ht="13.5"/>
    <row r="202" ht="13.5"/>
    <row r="203" ht="13.5"/>
    <row r="204" ht="13.5"/>
    <row r="205" ht="13.5"/>
    <row r="206" ht="13.5"/>
    <row r="207" ht="13.5"/>
    <row r="208" ht="13.5"/>
    <row r="209" ht="13.5"/>
    <row r="210" ht="13.5"/>
    <row r="211" ht="13.5"/>
    <row r="212" ht="13.5"/>
    <row r="213" ht="13.5"/>
    <row r="214" ht="13.5"/>
    <row r="215" ht="13.5"/>
    <row r="216" ht="13.5"/>
    <row r="217" ht="13.5"/>
    <row r="218" ht="13.5"/>
    <row r="219" ht="13.5"/>
    <row r="220" ht="13.5"/>
    <row r="221" ht="13.5"/>
    <row r="222" ht="13.5"/>
    <row r="223" ht="13.5"/>
    <row r="224" ht="13.5"/>
    <row r="225" ht="13.5"/>
    <row r="226" ht="13.5"/>
    <row r="227" ht="13.5"/>
    <row r="228" ht="13.5"/>
    <row r="229" ht="13.5"/>
    <row r="230" ht="13.5"/>
    <row r="231" ht="13.5"/>
    <row r="232" ht="13.5"/>
    <row r="233" ht="13.5"/>
    <row r="234" ht="13.5"/>
    <row r="235" ht="13.5"/>
    <row r="236" ht="13.5"/>
    <row r="237" ht="13.5"/>
    <row r="238" ht="13.5"/>
    <row r="239" ht="13.5"/>
    <row r="240" ht="13.5"/>
    <row r="241" ht="13.5"/>
    <row r="242" ht="13.5"/>
    <row r="243" ht="13.5"/>
    <row r="244" ht="13.5"/>
    <row r="245" ht="13.5"/>
    <row r="246" ht="13.5"/>
    <row r="247" ht="13.5"/>
    <row r="248" ht="13.5"/>
    <row r="249" ht="13.5"/>
    <row r="250" ht="13.5"/>
    <row r="251" ht="13.5"/>
    <row r="252" ht="13.5"/>
    <row r="253" ht="13.5"/>
    <row r="254" ht="13.5"/>
    <row r="255" ht="13.5"/>
    <row r="256" ht="13.5"/>
    <row r="257" ht="13.5"/>
    <row r="258" ht="13.5"/>
    <row r="259" ht="13.5"/>
    <row r="260" ht="13.5"/>
    <row r="261" ht="13.5"/>
    <row r="262" ht="13.5"/>
    <row r="263" ht="13.5"/>
    <row r="264" ht="13.5"/>
    <row r="265" ht="13.5"/>
    <row r="266" ht="13.5"/>
    <row r="267" ht="13.5"/>
    <row r="268" ht="13.5"/>
    <row r="269" ht="13.5"/>
    <row r="270" ht="13.5"/>
    <row r="271" ht="13.5"/>
    <row r="272" ht="13.5"/>
    <row r="274" ht="13.5"/>
    <row r="275" ht="13.5"/>
    <row r="276" ht="13.5"/>
    <row r="277" ht="13.5"/>
    <row r="278" ht="13.5"/>
    <row r="279" ht="13.5"/>
    <row r="280" ht="13.5"/>
    <row r="281" ht="13.5"/>
    <row r="282" ht="13.5"/>
    <row r="283" ht="13.5"/>
    <row r="284" ht="13.5"/>
    <row r="285" ht="13.5"/>
    <row r="286" ht="13.5"/>
    <row r="287" ht="13.5"/>
    <row r="288" ht="13.5"/>
    <row r="289" ht="13.5"/>
    <row r="290" ht="13.5"/>
    <row r="291" ht="13.5"/>
    <row r="292" ht="13.5"/>
    <row r="293" ht="13.5"/>
    <row r="294" ht="13.5"/>
    <row r="295" ht="13.5"/>
    <row r="296" ht="13.5"/>
    <row r="297" ht="13.5"/>
    <row r="298" ht="13.5"/>
    <row r="299" ht="13.5"/>
    <row r="300" ht="13.5"/>
    <row r="301" ht="13.5"/>
    <row r="302" ht="13.5"/>
    <row r="303" ht="13.5"/>
    <row r="304" ht="13.5"/>
    <row r="305" ht="13.5"/>
    <row r="306" ht="13.5"/>
    <row r="307" ht="13.5"/>
    <row r="308" ht="13.5"/>
    <row r="309" ht="13.5"/>
  </sheetData>
  <sheetProtection/>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J29"/>
  <sheetViews>
    <sheetView zoomScale="145" zoomScaleNormal="145" zoomScaleSheetLayoutView="100" zoomScalePageLayoutView="0" workbookViewId="0" topLeftCell="A1">
      <selection activeCell="A22" sqref="A22:J29"/>
    </sheetView>
  </sheetViews>
  <sheetFormatPr defaultColWidth="9.00390625" defaultRowHeight="13.5"/>
  <sheetData>
    <row r="1" ht="13.5">
      <c r="A1" t="s">
        <v>0</v>
      </c>
    </row>
    <row r="2" spans="1:10" ht="13.5">
      <c r="A2" s="74" t="s">
        <v>50</v>
      </c>
      <c r="B2" s="75"/>
      <c r="C2" s="75"/>
      <c r="D2" s="75"/>
      <c r="E2" s="75"/>
      <c r="F2" s="75"/>
      <c r="G2" s="75"/>
      <c r="H2" s="75"/>
      <c r="I2" s="75"/>
      <c r="J2" s="75"/>
    </row>
    <row r="3" spans="1:10" ht="13.5">
      <c r="A3" s="75"/>
      <c r="B3" s="75"/>
      <c r="C3" s="75"/>
      <c r="D3" s="75"/>
      <c r="E3" s="75"/>
      <c r="F3" s="75"/>
      <c r="G3" s="75"/>
      <c r="H3" s="75"/>
      <c r="I3" s="75"/>
      <c r="J3" s="75"/>
    </row>
    <row r="4" spans="1:10" ht="13.5">
      <c r="A4" s="75"/>
      <c r="B4" s="75"/>
      <c r="C4" s="75"/>
      <c r="D4" s="75"/>
      <c r="E4" s="75"/>
      <c r="F4" s="75"/>
      <c r="G4" s="75"/>
      <c r="H4" s="75"/>
      <c r="I4" s="75"/>
      <c r="J4" s="75"/>
    </row>
    <row r="5" spans="1:10" ht="13.5">
      <c r="A5" s="75"/>
      <c r="B5" s="75"/>
      <c r="C5" s="75"/>
      <c r="D5" s="75"/>
      <c r="E5" s="75"/>
      <c r="F5" s="75"/>
      <c r="G5" s="75"/>
      <c r="H5" s="75"/>
      <c r="I5" s="75"/>
      <c r="J5" s="75"/>
    </row>
    <row r="6" spans="1:10" ht="13.5">
      <c r="A6" s="75"/>
      <c r="B6" s="75"/>
      <c r="C6" s="75"/>
      <c r="D6" s="75"/>
      <c r="E6" s="75"/>
      <c r="F6" s="75"/>
      <c r="G6" s="75"/>
      <c r="H6" s="75"/>
      <c r="I6" s="75"/>
      <c r="J6" s="75"/>
    </row>
    <row r="7" spans="1:10" ht="13.5">
      <c r="A7" s="75"/>
      <c r="B7" s="75"/>
      <c r="C7" s="75"/>
      <c r="D7" s="75"/>
      <c r="E7" s="75"/>
      <c r="F7" s="75"/>
      <c r="G7" s="75"/>
      <c r="H7" s="75"/>
      <c r="I7" s="75"/>
      <c r="J7" s="75"/>
    </row>
    <row r="8" spans="1:10" ht="13.5">
      <c r="A8" s="75"/>
      <c r="B8" s="75"/>
      <c r="C8" s="75"/>
      <c r="D8" s="75"/>
      <c r="E8" s="75"/>
      <c r="F8" s="75"/>
      <c r="G8" s="75"/>
      <c r="H8" s="75"/>
      <c r="I8" s="75"/>
      <c r="J8" s="75"/>
    </row>
    <row r="9" spans="1:10" ht="13.5">
      <c r="A9" s="75"/>
      <c r="B9" s="75"/>
      <c r="C9" s="75"/>
      <c r="D9" s="75"/>
      <c r="E9" s="75"/>
      <c r="F9" s="75"/>
      <c r="G9" s="75"/>
      <c r="H9" s="75"/>
      <c r="I9" s="75"/>
      <c r="J9" s="75"/>
    </row>
    <row r="11" ht="13.5">
      <c r="A11" t="s">
        <v>1</v>
      </c>
    </row>
    <row r="12" spans="1:10" ht="13.5">
      <c r="A12" s="76" t="s">
        <v>51</v>
      </c>
      <c r="B12" s="77"/>
      <c r="C12" s="77"/>
      <c r="D12" s="77"/>
      <c r="E12" s="77"/>
      <c r="F12" s="77"/>
      <c r="G12" s="77"/>
      <c r="H12" s="77"/>
      <c r="I12" s="77"/>
      <c r="J12" s="77"/>
    </row>
    <row r="13" spans="1:10" ht="13.5">
      <c r="A13" s="77"/>
      <c r="B13" s="77"/>
      <c r="C13" s="77"/>
      <c r="D13" s="77"/>
      <c r="E13" s="77"/>
      <c r="F13" s="77"/>
      <c r="G13" s="77"/>
      <c r="H13" s="77"/>
      <c r="I13" s="77"/>
      <c r="J13" s="77"/>
    </row>
    <row r="14" spans="1:10" ht="13.5">
      <c r="A14" s="77"/>
      <c r="B14" s="77"/>
      <c r="C14" s="77"/>
      <c r="D14" s="77"/>
      <c r="E14" s="77"/>
      <c r="F14" s="77"/>
      <c r="G14" s="77"/>
      <c r="H14" s="77"/>
      <c r="I14" s="77"/>
      <c r="J14" s="77"/>
    </row>
    <row r="15" spans="1:10" ht="13.5">
      <c r="A15" s="77"/>
      <c r="B15" s="77"/>
      <c r="C15" s="77"/>
      <c r="D15" s="77"/>
      <c r="E15" s="77"/>
      <c r="F15" s="77"/>
      <c r="G15" s="77"/>
      <c r="H15" s="77"/>
      <c r="I15" s="77"/>
      <c r="J15" s="77"/>
    </row>
    <row r="16" spans="1:10" ht="13.5">
      <c r="A16" s="77"/>
      <c r="B16" s="77"/>
      <c r="C16" s="77"/>
      <c r="D16" s="77"/>
      <c r="E16" s="77"/>
      <c r="F16" s="77"/>
      <c r="G16" s="77"/>
      <c r="H16" s="77"/>
      <c r="I16" s="77"/>
      <c r="J16" s="77"/>
    </row>
    <row r="17" spans="1:10" ht="13.5">
      <c r="A17" s="77"/>
      <c r="B17" s="77"/>
      <c r="C17" s="77"/>
      <c r="D17" s="77"/>
      <c r="E17" s="77"/>
      <c r="F17" s="77"/>
      <c r="G17" s="77"/>
      <c r="H17" s="77"/>
      <c r="I17" s="77"/>
      <c r="J17" s="77"/>
    </row>
    <row r="18" spans="1:10" ht="13.5">
      <c r="A18" s="77"/>
      <c r="B18" s="77"/>
      <c r="C18" s="77"/>
      <c r="D18" s="77"/>
      <c r="E18" s="77"/>
      <c r="F18" s="77"/>
      <c r="G18" s="77"/>
      <c r="H18" s="77"/>
      <c r="I18" s="77"/>
      <c r="J18" s="77"/>
    </row>
    <row r="19" spans="1:10" ht="13.5">
      <c r="A19" s="77"/>
      <c r="B19" s="77"/>
      <c r="C19" s="77"/>
      <c r="D19" s="77"/>
      <c r="E19" s="77"/>
      <c r="F19" s="77"/>
      <c r="G19" s="77"/>
      <c r="H19" s="77"/>
      <c r="I19" s="77"/>
      <c r="J19" s="77"/>
    </row>
    <row r="21" ht="13.5">
      <c r="A21" t="s">
        <v>2</v>
      </c>
    </row>
    <row r="22" spans="1:10" ht="13.5">
      <c r="A22" s="78" t="s">
        <v>52</v>
      </c>
      <c r="B22" s="78"/>
      <c r="C22" s="78"/>
      <c r="D22" s="78"/>
      <c r="E22" s="78"/>
      <c r="F22" s="78"/>
      <c r="G22" s="78"/>
      <c r="H22" s="78"/>
      <c r="I22" s="78"/>
      <c r="J22" s="78"/>
    </row>
    <row r="23" spans="1:10" ht="13.5">
      <c r="A23" s="78"/>
      <c r="B23" s="78"/>
      <c r="C23" s="78"/>
      <c r="D23" s="78"/>
      <c r="E23" s="78"/>
      <c r="F23" s="78"/>
      <c r="G23" s="78"/>
      <c r="H23" s="78"/>
      <c r="I23" s="78"/>
      <c r="J23" s="78"/>
    </row>
    <row r="24" spans="1:10" ht="13.5">
      <c r="A24" s="78"/>
      <c r="B24" s="78"/>
      <c r="C24" s="78"/>
      <c r="D24" s="78"/>
      <c r="E24" s="78"/>
      <c r="F24" s="78"/>
      <c r="G24" s="78"/>
      <c r="H24" s="78"/>
      <c r="I24" s="78"/>
      <c r="J24" s="78"/>
    </row>
    <row r="25" spans="1:10" ht="13.5">
      <c r="A25" s="78"/>
      <c r="B25" s="78"/>
      <c r="C25" s="78"/>
      <c r="D25" s="78"/>
      <c r="E25" s="78"/>
      <c r="F25" s="78"/>
      <c r="G25" s="78"/>
      <c r="H25" s="78"/>
      <c r="I25" s="78"/>
      <c r="J25" s="78"/>
    </row>
    <row r="26" spans="1:10" ht="13.5">
      <c r="A26" s="78"/>
      <c r="B26" s="78"/>
      <c r="C26" s="78"/>
      <c r="D26" s="78"/>
      <c r="E26" s="78"/>
      <c r="F26" s="78"/>
      <c r="G26" s="78"/>
      <c r="H26" s="78"/>
      <c r="I26" s="78"/>
      <c r="J26" s="78"/>
    </row>
    <row r="27" spans="1:10" ht="13.5">
      <c r="A27" s="78"/>
      <c r="B27" s="78"/>
      <c r="C27" s="78"/>
      <c r="D27" s="78"/>
      <c r="E27" s="78"/>
      <c r="F27" s="78"/>
      <c r="G27" s="78"/>
      <c r="H27" s="78"/>
      <c r="I27" s="78"/>
      <c r="J27" s="78"/>
    </row>
    <row r="28" spans="1:10" ht="13.5">
      <c r="A28" s="78"/>
      <c r="B28" s="78"/>
      <c r="C28" s="78"/>
      <c r="D28" s="78"/>
      <c r="E28" s="78"/>
      <c r="F28" s="78"/>
      <c r="G28" s="78"/>
      <c r="H28" s="78"/>
      <c r="I28" s="78"/>
      <c r="J28" s="78"/>
    </row>
    <row r="29" spans="1:10" ht="13.5">
      <c r="A29" s="78"/>
      <c r="B29" s="78"/>
      <c r="C29" s="78"/>
      <c r="D29" s="78"/>
      <c r="E29" s="78"/>
      <c r="F29" s="78"/>
      <c r="G29" s="78"/>
      <c r="H29" s="78"/>
      <c r="I29" s="78"/>
      <c r="J29" s="78"/>
    </row>
  </sheetData>
  <sheetProtection/>
  <mergeCells count="3">
    <mergeCell ref="A2:J9"/>
    <mergeCell ref="A12:J19"/>
    <mergeCell ref="A22:J29"/>
  </mergeCells>
  <printOptions/>
  <pageMargins left="0.75" right="0.75" top="1" bottom="1" header="0.5111111111111111" footer="0.5111111111111111"/>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B2:I12"/>
  <sheetViews>
    <sheetView tabSelected="1" zoomScaleSheetLayoutView="100" zoomScalePageLayoutView="0" workbookViewId="0" topLeftCell="A1">
      <selection activeCell="G6" sqref="G6"/>
    </sheetView>
  </sheetViews>
  <sheetFormatPr defaultColWidth="8.875" defaultRowHeight="13.5"/>
  <cols>
    <col min="1" max="1" width="3.125" style="27" customWidth="1"/>
    <col min="2" max="2" width="13.25390625" style="24" customWidth="1"/>
    <col min="3" max="3" width="15.75390625" style="26" customWidth="1"/>
    <col min="4" max="4" width="13.00390625" style="26" customWidth="1"/>
    <col min="5" max="5" width="15.875" style="32" customWidth="1"/>
    <col min="6" max="6" width="15.875" style="26" customWidth="1"/>
    <col min="7" max="7" width="15.875" style="32" customWidth="1"/>
    <col min="8" max="8" width="15.875" style="26" customWidth="1"/>
    <col min="9" max="9" width="15.875" style="32" customWidth="1"/>
    <col min="10" max="16384" width="8.875" style="27" customWidth="1"/>
  </cols>
  <sheetData>
    <row r="2" spans="2:3" ht="17.25">
      <c r="B2" s="25" t="s">
        <v>39</v>
      </c>
      <c r="C2" s="27"/>
    </row>
    <row r="4" spans="2:9" ht="17.25">
      <c r="B4" s="30" t="s">
        <v>42</v>
      </c>
      <c r="C4" s="30" t="s">
        <v>40</v>
      </c>
      <c r="D4" s="30" t="s">
        <v>44</v>
      </c>
      <c r="E4" s="31" t="s">
        <v>41</v>
      </c>
      <c r="F4" s="30" t="s">
        <v>45</v>
      </c>
      <c r="G4" s="31" t="s">
        <v>41</v>
      </c>
      <c r="H4" s="30" t="s">
        <v>46</v>
      </c>
      <c r="I4" s="31" t="s">
        <v>41</v>
      </c>
    </row>
    <row r="5" spans="2:9" ht="17.25">
      <c r="B5" s="28" t="s">
        <v>43</v>
      </c>
      <c r="C5" s="29" t="s">
        <v>53</v>
      </c>
      <c r="D5" s="29">
        <v>100</v>
      </c>
      <c r="E5" s="33">
        <v>42437</v>
      </c>
      <c r="F5" s="29" t="s">
        <v>53</v>
      </c>
      <c r="G5" s="33">
        <v>42439</v>
      </c>
      <c r="H5" s="29" t="s">
        <v>53</v>
      </c>
      <c r="I5" s="33">
        <v>42441</v>
      </c>
    </row>
    <row r="6" spans="2:9" ht="17.25">
      <c r="B6" s="28" t="s">
        <v>43</v>
      </c>
      <c r="C6" s="29" t="s">
        <v>47</v>
      </c>
      <c r="D6" s="29"/>
      <c r="E6" s="33"/>
      <c r="F6" s="29"/>
      <c r="G6" s="34"/>
      <c r="H6" s="29" t="s">
        <v>47</v>
      </c>
      <c r="I6" s="33">
        <v>42447</v>
      </c>
    </row>
    <row r="7" spans="2:9" ht="17.25">
      <c r="B7" s="28" t="s">
        <v>43</v>
      </c>
      <c r="C7" s="29"/>
      <c r="D7" s="29"/>
      <c r="E7" s="34"/>
      <c r="F7" s="29"/>
      <c r="G7" s="34"/>
      <c r="H7" s="29"/>
      <c r="I7" s="34"/>
    </row>
    <row r="8" spans="2:9" ht="17.25">
      <c r="B8" s="28" t="s">
        <v>43</v>
      </c>
      <c r="C8" s="29"/>
      <c r="D8" s="29"/>
      <c r="E8" s="34"/>
      <c r="F8" s="29"/>
      <c r="G8" s="34"/>
      <c r="H8" s="29"/>
      <c r="I8" s="34"/>
    </row>
    <row r="9" spans="2:9" ht="17.25">
      <c r="B9" s="28" t="s">
        <v>43</v>
      </c>
      <c r="C9" s="29"/>
      <c r="D9" s="29"/>
      <c r="E9" s="34"/>
      <c r="F9" s="29"/>
      <c r="G9" s="34"/>
      <c r="H9" s="29"/>
      <c r="I9" s="34"/>
    </row>
    <row r="10" spans="2:9" ht="17.25">
      <c r="B10" s="28" t="s">
        <v>43</v>
      </c>
      <c r="C10" s="29"/>
      <c r="D10" s="29"/>
      <c r="E10" s="34"/>
      <c r="F10" s="29"/>
      <c r="G10" s="34"/>
      <c r="H10" s="29"/>
      <c r="I10" s="34"/>
    </row>
    <row r="11" spans="2:9" ht="17.25">
      <c r="B11" s="28" t="s">
        <v>43</v>
      </c>
      <c r="C11" s="29"/>
      <c r="D11" s="29"/>
      <c r="E11" s="34"/>
      <c r="F11" s="29"/>
      <c r="G11" s="34"/>
      <c r="H11" s="29"/>
      <c r="I11" s="34"/>
    </row>
    <row r="12" spans="2:9" ht="17.25">
      <c r="B12" s="28" t="s">
        <v>43</v>
      </c>
      <c r="C12" s="29"/>
      <c r="D12" s="29"/>
      <c r="E12" s="34"/>
      <c r="F12" s="29"/>
      <c r="G12" s="34"/>
      <c r="H12" s="29"/>
      <c r="I12" s="34"/>
    </row>
  </sheetData>
  <sheetProtection/>
  <printOptions/>
  <pageMargins left="0.75" right="0.75" top="1" bottom="1" header="0.5111111111111111" footer="0.5111111111111111"/>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B2:U109"/>
  <sheetViews>
    <sheetView zoomScale="115" zoomScaleNormal="115" zoomScalePageLayoutView="0" workbookViewId="0" topLeftCell="A1">
      <pane ySplit="8" topLeftCell="A9" activePane="bottomLeft" state="frozen"/>
      <selection pane="topLeft" activeCell="A1" sqref="A1"/>
      <selection pane="bottomLeft" activeCell="M16" sqref="M16"/>
    </sheetView>
  </sheetViews>
  <sheetFormatPr defaultColWidth="9.00390625" defaultRowHeight="13.5"/>
  <cols>
    <col min="1" max="1" width="2.875" style="0" customWidth="1"/>
    <col min="2" max="18" width="6.625" style="0" customWidth="1"/>
    <col min="22" max="22" width="10.875" style="23" bestFit="1" customWidth="1"/>
  </cols>
  <sheetData>
    <row r="2" spans="2:20" ht="13.5">
      <c r="B2" s="67" t="s">
        <v>5</v>
      </c>
      <c r="C2" s="67"/>
      <c r="D2" s="70"/>
      <c r="E2" s="70"/>
      <c r="F2" s="67" t="s">
        <v>6</v>
      </c>
      <c r="G2" s="67"/>
      <c r="H2" s="70" t="s">
        <v>36</v>
      </c>
      <c r="I2" s="70"/>
      <c r="J2" s="67" t="s">
        <v>7</v>
      </c>
      <c r="K2" s="67"/>
      <c r="L2" s="64">
        <f>C9</f>
        <v>1000000</v>
      </c>
      <c r="M2" s="70"/>
      <c r="N2" s="67" t="s">
        <v>8</v>
      </c>
      <c r="O2" s="67"/>
      <c r="P2" s="64" t="e">
        <f>C108+R108</f>
        <v>#VALUE!</v>
      </c>
      <c r="Q2" s="70"/>
      <c r="R2" s="1"/>
      <c r="S2" s="1"/>
      <c r="T2" s="1"/>
    </row>
    <row r="3" spans="2:19" ht="57" customHeight="1">
      <c r="B3" s="67" t="s">
        <v>9</v>
      </c>
      <c r="C3" s="67"/>
      <c r="D3" s="72" t="s">
        <v>38</v>
      </c>
      <c r="E3" s="72"/>
      <c r="F3" s="72"/>
      <c r="G3" s="72"/>
      <c r="H3" s="72"/>
      <c r="I3" s="72"/>
      <c r="J3" s="67" t="s">
        <v>10</v>
      </c>
      <c r="K3" s="67"/>
      <c r="L3" s="72" t="s">
        <v>35</v>
      </c>
      <c r="M3" s="73"/>
      <c r="N3" s="73"/>
      <c r="O3" s="73"/>
      <c r="P3" s="73"/>
      <c r="Q3" s="73"/>
      <c r="R3" s="1"/>
      <c r="S3" s="1"/>
    </row>
    <row r="4" spans="2:20" ht="13.5">
      <c r="B4" s="67" t="s">
        <v>11</v>
      </c>
      <c r="C4" s="67"/>
      <c r="D4" s="65">
        <f>SUM($R$9:$S$993)</f>
        <v>-29947.368421052488</v>
      </c>
      <c r="E4" s="65"/>
      <c r="F4" s="67" t="s">
        <v>12</v>
      </c>
      <c r="G4" s="67"/>
      <c r="H4" s="71">
        <f>SUM($T$9:$U$108)</f>
        <v>-57</v>
      </c>
      <c r="I4" s="70"/>
      <c r="J4" s="63" t="s">
        <v>13</v>
      </c>
      <c r="K4" s="63"/>
      <c r="L4" s="64">
        <f>MAX($C$9:$D$990)-C9</f>
        <v>0</v>
      </c>
      <c r="M4" s="64"/>
      <c r="N4" s="63" t="s">
        <v>14</v>
      </c>
      <c r="O4" s="63"/>
      <c r="P4" s="65">
        <f>MIN($C$9:$D$990)-C9</f>
        <v>-29947.368421052466</v>
      </c>
      <c r="Q4" s="65"/>
      <c r="R4" s="1"/>
      <c r="S4" s="1"/>
      <c r="T4" s="1"/>
    </row>
    <row r="5" spans="2:20" ht="13.5">
      <c r="B5" s="22" t="s">
        <v>15</v>
      </c>
      <c r="C5" s="2">
        <f>COUNTIF($R$9:$R$990,"&gt;0")</f>
        <v>0</v>
      </c>
      <c r="D5" s="21" t="s">
        <v>16</v>
      </c>
      <c r="E5" s="16">
        <f>COUNTIF($R$9:$R$990,"&lt;0")</f>
        <v>1</v>
      </c>
      <c r="F5" s="21" t="s">
        <v>17</v>
      </c>
      <c r="G5" s="2">
        <f>COUNTIF($R$9:$R$990,"=0")</f>
        <v>0</v>
      </c>
      <c r="H5" s="21" t="s">
        <v>18</v>
      </c>
      <c r="I5" s="3">
        <f>C5/SUM(C5,E5,G5)</f>
        <v>0</v>
      </c>
      <c r="J5" s="66" t="s">
        <v>19</v>
      </c>
      <c r="K5" s="67"/>
      <c r="L5" s="68"/>
      <c r="M5" s="69"/>
      <c r="N5" s="18" t="s">
        <v>20</v>
      </c>
      <c r="O5" s="9"/>
      <c r="P5" s="68"/>
      <c r="Q5" s="69"/>
      <c r="R5" s="1"/>
      <c r="S5" s="1"/>
      <c r="T5" s="1"/>
    </row>
    <row r="6" spans="2:20" ht="13.5">
      <c r="B6" s="11"/>
      <c r="C6" s="14"/>
      <c r="D6" s="15"/>
      <c r="E6" s="12"/>
      <c r="F6" s="11"/>
      <c r="G6" s="12"/>
      <c r="H6" s="11"/>
      <c r="I6" s="17"/>
      <c r="J6" s="11"/>
      <c r="K6" s="11"/>
      <c r="L6" s="12"/>
      <c r="M6" s="12"/>
      <c r="N6" s="13"/>
      <c r="O6" s="13"/>
      <c r="P6" s="10"/>
      <c r="Q6" s="7"/>
      <c r="R6" s="1"/>
      <c r="S6" s="1"/>
      <c r="T6" s="1"/>
    </row>
    <row r="7" spans="2:21" ht="13.5">
      <c r="B7" s="50" t="s">
        <v>21</v>
      </c>
      <c r="C7" s="52" t="s">
        <v>22</v>
      </c>
      <c r="D7" s="53"/>
      <c r="E7" s="56" t="s">
        <v>23</v>
      </c>
      <c r="F7" s="57"/>
      <c r="G7" s="57"/>
      <c r="H7" s="57"/>
      <c r="I7" s="45"/>
      <c r="J7" s="58" t="s">
        <v>24</v>
      </c>
      <c r="K7" s="59"/>
      <c r="L7" s="47"/>
      <c r="M7" s="60" t="s">
        <v>25</v>
      </c>
      <c r="N7" s="61" t="s">
        <v>26</v>
      </c>
      <c r="O7" s="62"/>
      <c r="P7" s="62"/>
      <c r="Q7" s="49"/>
      <c r="R7" s="43" t="s">
        <v>27</v>
      </c>
      <c r="S7" s="43"/>
      <c r="T7" s="43"/>
      <c r="U7" s="43"/>
    </row>
    <row r="8" spans="2:21" ht="13.5">
      <c r="B8" s="51"/>
      <c r="C8" s="54"/>
      <c r="D8" s="55"/>
      <c r="E8" s="19" t="s">
        <v>28</v>
      </c>
      <c r="F8" s="19" t="s">
        <v>29</v>
      </c>
      <c r="G8" s="19" t="s">
        <v>30</v>
      </c>
      <c r="H8" s="44" t="s">
        <v>31</v>
      </c>
      <c r="I8" s="45"/>
      <c r="J8" s="4" t="s">
        <v>32</v>
      </c>
      <c r="K8" s="46" t="s">
        <v>33</v>
      </c>
      <c r="L8" s="47"/>
      <c r="M8" s="60"/>
      <c r="N8" s="5" t="s">
        <v>28</v>
      </c>
      <c r="O8" s="5" t="s">
        <v>29</v>
      </c>
      <c r="P8" s="48" t="s">
        <v>31</v>
      </c>
      <c r="Q8" s="49"/>
      <c r="R8" s="43" t="s">
        <v>34</v>
      </c>
      <c r="S8" s="43"/>
      <c r="T8" s="43" t="s">
        <v>32</v>
      </c>
      <c r="U8" s="43"/>
    </row>
    <row r="9" spans="2:21" ht="13.5">
      <c r="B9" s="20">
        <v>1</v>
      </c>
      <c r="C9" s="39">
        <v>1000000</v>
      </c>
      <c r="D9" s="39"/>
      <c r="E9" s="20">
        <v>2001</v>
      </c>
      <c r="F9" s="8">
        <v>42111</v>
      </c>
      <c r="G9" s="20" t="s">
        <v>4</v>
      </c>
      <c r="H9" s="40">
        <v>1.43829</v>
      </c>
      <c r="I9" s="40"/>
      <c r="J9" s="20">
        <v>57</v>
      </c>
      <c r="K9" s="39">
        <f aca="true" t="shared" si="0" ref="K9:K72">IF(F9="","",C9*0.03)</f>
        <v>30000</v>
      </c>
      <c r="L9" s="39"/>
      <c r="M9" s="6">
        <f>IF(J9="","",(K9/J9)/1000)</f>
        <v>0.5263157894736842</v>
      </c>
      <c r="N9" s="20">
        <v>2001</v>
      </c>
      <c r="O9" s="8">
        <v>42111</v>
      </c>
      <c r="P9" s="40">
        <v>1.4326</v>
      </c>
      <c r="Q9" s="40"/>
      <c r="R9" s="41">
        <f>IF(O9="","",(IF(G9="売",H9-P9,P9-H9))*M9*10000000)</f>
        <v>-29947.368421052488</v>
      </c>
      <c r="S9" s="41"/>
      <c r="T9" s="42">
        <f>IF(O9="","",IF(R9&lt;0,J9*(-1),IF(G9="買",(P9-H9)*10000,(H9-P9)*10000)))</f>
        <v>-57</v>
      </c>
      <c r="U9" s="42"/>
    </row>
    <row r="10" spans="2:21" ht="13.5">
      <c r="B10" s="20">
        <v>2</v>
      </c>
      <c r="C10" s="39">
        <f aca="true" t="shared" si="1" ref="C10:C73">IF(R9="","",C9+R9)</f>
        <v>970052.6315789475</v>
      </c>
      <c r="D10" s="39"/>
      <c r="E10" s="20"/>
      <c r="F10" s="8"/>
      <c r="G10" s="20" t="s">
        <v>4</v>
      </c>
      <c r="H10" s="40"/>
      <c r="I10" s="40"/>
      <c r="J10" s="20"/>
      <c r="K10" s="39">
        <f t="shared" si="0"/>
      </c>
      <c r="L10" s="39"/>
      <c r="M10" s="6">
        <f aca="true" t="shared" si="2" ref="M10:M73">IF(J10="","",(K10/J10)/1000)</f>
      </c>
      <c r="N10" s="20"/>
      <c r="O10" s="8"/>
      <c r="P10" s="40"/>
      <c r="Q10" s="40"/>
      <c r="R10" s="41">
        <f aca="true" t="shared" si="3" ref="R10:R73">IF(O10="","",(IF(G10="売",H10-P10,P10-H10))*M10*10000000)</f>
      </c>
      <c r="S10" s="41"/>
      <c r="T10" s="42">
        <f aca="true" t="shared" si="4" ref="T10:T73">IF(O10="","",IF(R10&lt;0,J10*(-1),IF(G10="買",(P10-H10)*10000,(H10-P10)*10000)))</f>
      </c>
      <c r="U10" s="42"/>
    </row>
    <row r="11" spans="2:21" ht="13.5">
      <c r="B11" s="20">
        <v>3</v>
      </c>
      <c r="C11" s="39">
        <f t="shared" si="1"/>
      </c>
      <c r="D11" s="39"/>
      <c r="E11" s="20"/>
      <c r="F11" s="8"/>
      <c r="G11" s="20" t="s">
        <v>4</v>
      </c>
      <c r="H11" s="40"/>
      <c r="I11" s="40"/>
      <c r="J11" s="20"/>
      <c r="K11" s="39">
        <f t="shared" si="0"/>
      </c>
      <c r="L11" s="39"/>
      <c r="M11" s="6">
        <f t="shared" si="2"/>
      </c>
      <c r="N11" s="20"/>
      <c r="O11" s="8"/>
      <c r="P11" s="40"/>
      <c r="Q11" s="40"/>
      <c r="R11" s="41">
        <f t="shared" si="3"/>
      </c>
      <c r="S11" s="41"/>
      <c r="T11" s="42">
        <f t="shared" si="4"/>
      </c>
      <c r="U11" s="42"/>
    </row>
    <row r="12" spans="2:21" ht="13.5">
      <c r="B12" s="20">
        <v>4</v>
      </c>
      <c r="C12" s="39">
        <f t="shared" si="1"/>
      </c>
      <c r="D12" s="39"/>
      <c r="E12" s="20"/>
      <c r="F12" s="8"/>
      <c r="G12" s="20" t="s">
        <v>3</v>
      </c>
      <c r="H12" s="40"/>
      <c r="I12" s="40"/>
      <c r="J12" s="20"/>
      <c r="K12" s="39">
        <f t="shared" si="0"/>
      </c>
      <c r="L12" s="39"/>
      <c r="M12" s="6">
        <f t="shared" si="2"/>
      </c>
      <c r="N12" s="20"/>
      <c r="O12" s="8"/>
      <c r="P12" s="40"/>
      <c r="Q12" s="40"/>
      <c r="R12" s="41">
        <f t="shared" si="3"/>
      </c>
      <c r="S12" s="41"/>
      <c r="T12" s="42">
        <f t="shared" si="4"/>
      </c>
      <c r="U12" s="42"/>
    </row>
    <row r="13" spans="2:21" ht="13.5">
      <c r="B13" s="20">
        <v>5</v>
      </c>
      <c r="C13" s="39">
        <f t="shared" si="1"/>
      </c>
      <c r="D13" s="39"/>
      <c r="E13" s="20"/>
      <c r="F13" s="8"/>
      <c r="G13" s="20" t="s">
        <v>3</v>
      </c>
      <c r="H13" s="40"/>
      <c r="I13" s="40"/>
      <c r="J13" s="20"/>
      <c r="K13" s="39">
        <f t="shared" si="0"/>
      </c>
      <c r="L13" s="39"/>
      <c r="M13" s="6">
        <f t="shared" si="2"/>
      </c>
      <c r="N13" s="20"/>
      <c r="O13" s="8"/>
      <c r="P13" s="40"/>
      <c r="Q13" s="40"/>
      <c r="R13" s="41">
        <f t="shared" si="3"/>
      </c>
      <c r="S13" s="41"/>
      <c r="T13" s="42">
        <f t="shared" si="4"/>
      </c>
      <c r="U13" s="42"/>
    </row>
    <row r="14" spans="2:21" ht="13.5">
      <c r="B14" s="20">
        <v>6</v>
      </c>
      <c r="C14" s="39">
        <f t="shared" si="1"/>
      </c>
      <c r="D14" s="39"/>
      <c r="E14" s="20"/>
      <c r="F14" s="8"/>
      <c r="G14" s="20" t="s">
        <v>4</v>
      </c>
      <c r="H14" s="40"/>
      <c r="I14" s="40"/>
      <c r="J14" s="20"/>
      <c r="K14" s="39">
        <f t="shared" si="0"/>
      </c>
      <c r="L14" s="39"/>
      <c r="M14" s="6">
        <f t="shared" si="2"/>
      </c>
      <c r="N14" s="20"/>
      <c r="O14" s="8"/>
      <c r="P14" s="40"/>
      <c r="Q14" s="40"/>
      <c r="R14" s="41">
        <f t="shared" si="3"/>
      </c>
      <c r="S14" s="41"/>
      <c r="T14" s="42">
        <f t="shared" si="4"/>
      </c>
      <c r="U14" s="42"/>
    </row>
    <row r="15" spans="2:21" ht="13.5">
      <c r="B15" s="20">
        <v>7</v>
      </c>
      <c r="C15" s="39">
        <f t="shared" si="1"/>
      </c>
      <c r="D15" s="39"/>
      <c r="E15" s="20"/>
      <c r="F15" s="8"/>
      <c r="G15" s="20" t="s">
        <v>4</v>
      </c>
      <c r="H15" s="40"/>
      <c r="I15" s="40"/>
      <c r="J15" s="20"/>
      <c r="K15" s="39">
        <f t="shared" si="0"/>
      </c>
      <c r="L15" s="39"/>
      <c r="M15" s="6">
        <f t="shared" si="2"/>
      </c>
      <c r="N15" s="20"/>
      <c r="O15" s="8"/>
      <c r="P15" s="40"/>
      <c r="Q15" s="40"/>
      <c r="R15" s="41">
        <f t="shared" si="3"/>
      </c>
      <c r="S15" s="41"/>
      <c r="T15" s="42">
        <f t="shared" si="4"/>
      </c>
      <c r="U15" s="42"/>
    </row>
    <row r="16" spans="2:21" ht="13.5">
      <c r="B16" s="20">
        <v>8</v>
      </c>
      <c r="C16" s="39">
        <f t="shared" si="1"/>
      </c>
      <c r="D16" s="39"/>
      <c r="E16" s="20"/>
      <c r="F16" s="8"/>
      <c r="G16" s="20" t="s">
        <v>4</v>
      </c>
      <c r="H16" s="40"/>
      <c r="I16" s="40"/>
      <c r="J16" s="20"/>
      <c r="K16" s="39">
        <f t="shared" si="0"/>
      </c>
      <c r="L16" s="39"/>
      <c r="M16" s="6">
        <f t="shared" si="2"/>
      </c>
      <c r="N16" s="20"/>
      <c r="O16" s="8"/>
      <c r="P16" s="40"/>
      <c r="Q16" s="40"/>
      <c r="R16" s="41">
        <f t="shared" si="3"/>
      </c>
      <c r="S16" s="41"/>
      <c r="T16" s="42">
        <f t="shared" si="4"/>
      </c>
      <c r="U16" s="42"/>
    </row>
    <row r="17" spans="2:21" ht="13.5">
      <c r="B17" s="20">
        <v>9</v>
      </c>
      <c r="C17" s="39">
        <f t="shared" si="1"/>
      </c>
      <c r="D17" s="39"/>
      <c r="E17" s="20"/>
      <c r="F17" s="8"/>
      <c r="G17" s="20" t="s">
        <v>4</v>
      </c>
      <c r="H17" s="40"/>
      <c r="I17" s="40"/>
      <c r="J17" s="20"/>
      <c r="K17" s="39">
        <f t="shared" si="0"/>
      </c>
      <c r="L17" s="39"/>
      <c r="M17" s="6">
        <f t="shared" si="2"/>
      </c>
      <c r="N17" s="20"/>
      <c r="O17" s="8"/>
      <c r="P17" s="40"/>
      <c r="Q17" s="40"/>
      <c r="R17" s="41">
        <f t="shared" si="3"/>
      </c>
      <c r="S17" s="41"/>
      <c r="T17" s="42">
        <f t="shared" si="4"/>
      </c>
      <c r="U17" s="42"/>
    </row>
    <row r="18" spans="2:21" ht="13.5">
      <c r="B18" s="20">
        <v>10</v>
      </c>
      <c r="C18" s="39">
        <f t="shared" si="1"/>
      </c>
      <c r="D18" s="39"/>
      <c r="E18" s="20"/>
      <c r="F18" s="8"/>
      <c r="G18" s="20" t="s">
        <v>4</v>
      </c>
      <c r="H18" s="40"/>
      <c r="I18" s="40"/>
      <c r="J18" s="20"/>
      <c r="K18" s="39">
        <f t="shared" si="0"/>
      </c>
      <c r="L18" s="39"/>
      <c r="M18" s="6">
        <f t="shared" si="2"/>
      </c>
      <c r="N18" s="20"/>
      <c r="O18" s="8"/>
      <c r="P18" s="40"/>
      <c r="Q18" s="40"/>
      <c r="R18" s="41">
        <f t="shared" si="3"/>
      </c>
      <c r="S18" s="41"/>
      <c r="T18" s="42">
        <f t="shared" si="4"/>
      </c>
      <c r="U18" s="42"/>
    </row>
    <row r="19" spans="2:21" ht="13.5">
      <c r="B19" s="20">
        <v>11</v>
      </c>
      <c r="C19" s="39">
        <f t="shared" si="1"/>
      </c>
      <c r="D19" s="39"/>
      <c r="E19" s="20"/>
      <c r="F19" s="8"/>
      <c r="G19" s="20" t="s">
        <v>4</v>
      </c>
      <c r="H19" s="40"/>
      <c r="I19" s="40"/>
      <c r="J19" s="20"/>
      <c r="K19" s="39">
        <f t="shared" si="0"/>
      </c>
      <c r="L19" s="39"/>
      <c r="M19" s="6">
        <f t="shared" si="2"/>
      </c>
      <c r="N19" s="20"/>
      <c r="O19" s="8"/>
      <c r="P19" s="40"/>
      <c r="Q19" s="40"/>
      <c r="R19" s="41">
        <f t="shared" si="3"/>
      </c>
      <c r="S19" s="41"/>
      <c r="T19" s="42">
        <f t="shared" si="4"/>
      </c>
      <c r="U19" s="42"/>
    </row>
    <row r="20" spans="2:21" ht="13.5">
      <c r="B20" s="20">
        <v>12</v>
      </c>
      <c r="C20" s="39">
        <f t="shared" si="1"/>
      </c>
      <c r="D20" s="39"/>
      <c r="E20" s="20"/>
      <c r="F20" s="8"/>
      <c r="G20" s="20" t="s">
        <v>4</v>
      </c>
      <c r="H20" s="40"/>
      <c r="I20" s="40"/>
      <c r="J20" s="20"/>
      <c r="K20" s="39">
        <f t="shared" si="0"/>
      </c>
      <c r="L20" s="39"/>
      <c r="M20" s="6">
        <f t="shared" si="2"/>
      </c>
      <c r="N20" s="20"/>
      <c r="O20" s="8"/>
      <c r="P20" s="40"/>
      <c r="Q20" s="40"/>
      <c r="R20" s="41">
        <f t="shared" si="3"/>
      </c>
      <c r="S20" s="41"/>
      <c r="T20" s="42">
        <f t="shared" si="4"/>
      </c>
      <c r="U20" s="42"/>
    </row>
    <row r="21" spans="2:21" ht="13.5">
      <c r="B21" s="20">
        <v>13</v>
      </c>
      <c r="C21" s="39">
        <f t="shared" si="1"/>
      </c>
      <c r="D21" s="39"/>
      <c r="E21" s="20"/>
      <c r="F21" s="8"/>
      <c r="G21" s="20" t="s">
        <v>4</v>
      </c>
      <c r="H21" s="40"/>
      <c r="I21" s="40"/>
      <c r="J21" s="20"/>
      <c r="K21" s="39">
        <f t="shared" si="0"/>
      </c>
      <c r="L21" s="39"/>
      <c r="M21" s="6">
        <f t="shared" si="2"/>
      </c>
      <c r="N21" s="20"/>
      <c r="O21" s="8"/>
      <c r="P21" s="40"/>
      <c r="Q21" s="40"/>
      <c r="R21" s="41">
        <f t="shared" si="3"/>
      </c>
      <c r="S21" s="41"/>
      <c r="T21" s="42">
        <f t="shared" si="4"/>
      </c>
      <c r="U21" s="42"/>
    </row>
    <row r="22" spans="2:21" ht="13.5">
      <c r="B22" s="20">
        <v>14</v>
      </c>
      <c r="C22" s="39">
        <f t="shared" si="1"/>
      </c>
      <c r="D22" s="39"/>
      <c r="E22" s="20"/>
      <c r="F22" s="8"/>
      <c r="G22" s="20" t="s">
        <v>3</v>
      </c>
      <c r="H22" s="40"/>
      <c r="I22" s="40"/>
      <c r="J22" s="20"/>
      <c r="K22" s="39">
        <f t="shared" si="0"/>
      </c>
      <c r="L22" s="39"/>
      <c r="M22" s="6">
        <f t="shared" si="2"/>
      </c>
      <c r="N22" s="20"/>
      <c r="O22" s="8"/>
      <c r="P22" s="40"/>
      <c r="Q22" s="40"/>
      <c r="R22" s="41">
        <f t="shared" si="3"/>
      </c>
      <c r="S22" s="41"/>
      <c r="T22" s="42">
        <f t="shared" si="4"/>
      </c>
      <c r="U22" s="42"/>
    </row>
    <row r="23" spans="2:21" ht="13.5">
      <c r="B23" s="20">
        <v>15</v>
      </c>
      <c r="C23" s="39">
        <f t="shared" si="1"/>
      </c>
      <c r="D23" s="39"/>
      <c r="E23" s="20"/>
      <c r="F23" s="8"/>
      <c r="G23" s="20" t="s">
        <v>4</v>
      </c>
      <c r="H23" s="40"/>
      <c r="I23" s="40"/>
      <c r="J23" s="20"/>
      <c r="K23" s="39">
        <f t="shared" si="0"/>
      </c>
      <c r="L23" s="39"/>
      <c r="M23" s="6">
        <f t="shared" si="2"/>
      </c>
      <c r="N23" s="20"/>
      <c r="O23" s="8"/>
      <c r="P23" s="40"/>
      <c r="Q23" s="40"/>
      <c r="R23" s="41">
        <f t="shared" si="3"/>
      </c>
      <c r="S23" s="41"/>
      <c r="T23" s="42">
        <f t="shared" si="4"/>
      </c>
      <c r="U23" s="42"/>
    </row>
    <row r="24" spans="2:21" ht="13.5">
      <c r="B24" s="20">
        <v>16</v>
      </c>
      <c r="C24" s="39">
        <f t="shared" si="1"/>
      </c>
      <c r="D24" s="39"/>
      <c r="E24" s="20"/>
      <c r="F24" s="8"/>
      <c r="G24" s="20" t="s">
        <v>4</v>
      </c>
      <c r="H24" s="40"/>
      <c r="I24" s="40"/>
      <c r="J24" s="20"/>
      <c r="K24" s="39">
        <f t="shared" si="0"/>
      </c>
      <c r="L24" s="39"/>
      <c r="M24" s="6">
        <f t="shared" si="2"/>
      </c>
      <c r="N24" s="20"/>
      <c r="O24" s="8"/>
      <c r="P24" s="40"/>
      <c r="Q24" s="40"/>
      <c r="R24" s="41">
        <f t="shared" si="3"/>
      </c>
      <c r="S24" s="41"/>
      <c r="T24" s="42">
        <f t="shared" si="4"/>
      </c>
      <c r="U24" s="42"/>
    </row>
    <row r="25" spans="2:21" ht="13.5">
      <c r="B25" s="20">
        <v>17</v>
      </c>
      <c r="C25" s="39">
        <f t="shared" si="1"/>
      </c>
      <c r="D25" s="39"/>
      <c r="E25" s="20"/>
      <c r="F25" s="8"/>
      <c r="G25" s="20" t="s">
        <v>4</v>
      </c>
      <c r="H25" s="40"/>
      <c r="I25" s="40"/>
      <c r="J25" s="20"/>
      <c r="K25" s="39">
        <f t="shared" si="0"/>
      </c>
      <c r="L25" s="39"/>
      <c r="M25" s="6">
        <f t="shared" si="2"/>
      </c>
      <c r="N25" s="20"/>
      <c r="O25" s="8"/>
      <c r="P25" s="40"/>
      <c r="Q25" s="40"/>
      <c r="R25" s="41">
        <f t="shared" si="3"/>
      </c>
      <c r="S25" s="41"/>
      <c r="T25" s="42">
        <f t="shared" si="4"/>
      </c>
      <c r="U25" s="42"/>
    </row>
    <row r="26" spans="2:21" ht="13.5">
      <c r="B26" s="20">
        <v>18</v>
      </c>
      <c r="C26" s="39">
        <f t="shared" si="1"/>
      </c>
      <c r="D26" s="39"/>
      <c r="E26" s="20"/>
      <c r="F26" s="8"/>
      <c r="G26" s="20" t="s">
        <v>4</v>
      </c>
      <c r="H26" s="40"/>
      <c r="I26" s="40"/>
      <c r="J26" s="20"/>
      <c r="K26" s="39">
        <f t="shared" si="0"/>
      </c>
      <c r="L26" s="39"/>
      <c r="M26" s="6">
        <f t="shared" si="2"/>
      </c>
      <c r="N26" s="20"/>
      <c r="O26" s="8"/>
      <c r="P26" s="40"/>
      <c r="Q26" s="40"/>
      <c r="R26" s="41">
        <f t="shared" si="3"/>
      </c>
      <c r="S26" s="41"/>
      <c r="T26" s="42">
        <f t="shared" si="4"/>
      </c>
      <c r="U26" s="42"/>
    </row>
    <row r="27" spans="2:21" ht="13.5">
      <c r="B27" s="20">
        <v>19</v>
      </c>
      <c r="C27" s="39">
        <f t="shared" si="1"/>
      </c>
      <c r="D27" s="39"/>
      <c r="E27" s="20"/>
      <c r="F27" s="8"/>
      <c r="G27" s="20" t="s">
        <v>3</v>
      </c>
      <c r="H27" s="40"/>
      <c r="I27" s="40"/>
      <c r="J27" s="20"/>
      <c r="K27" s="39">
        <f t="shared" si="0"/>
      </c>
      <c r="L27" s="39"/>
      <c r="M27" s="6">
        <f t="shared" si="2"/>
      </c>
      <c r="N27" s="20"/>
      <c r="O27" s="8"/>
      <c r="P27" s="40"/>
      <c r="Q27" s="40"/>
      <c r="R27" s="41">
        <f t="shared" si="3"/>
      </c>
      <c r="S27" s="41"/>
      <c r="T27" s="42">
        <f t="shared" si="4"/>
      </c>
      <c r="U27" s="42"/>
    </row>
    <row r="28" spans="2:21" ht="13.5">
      <c r="B28" s="20">
        <v>20</v>
      </c>
      <c r="C28" s="39">
        <f t="shared" si="1"/>
      </c>
      <c r="D28" s="39"/>
      <c r="E28" s="20"/>
      <c r="F28" s="8"/>
      <c r="G28" s="20" t="s">
        <v>4</v>
      </c>
      <c r="H28" s="40"/>
      <c r="I28" s="40"/>
      <c r="J28" s="20"/>
      <c r="K28" s="39">
        <f t="shared" si="0"/>
      </c>
      <c r="L28" s="39"/>
      <c r="M28" s="6">
        <f t="shared" si="2"/>
      </c>
      <c r="N28" s="20"/>
      <c r="O28" s="8"/>
      <c r="P28" s="40"/>
      <c r="Q28" s="40"/>
      <c r="R28" s="41">
        <f t="shared" si="3"/>
      </c>
      <c r="S28" s="41"/>
      <c r="T28" s="42">
        <f t="shared" si="4"/>
      </c>
      <c r="U28" s="42"/>
    </row>
    <row r="29" spans="2:21" ht="13.5">
      <c r="B29" s="20">
        <v>21</v>
      </c>
      <c r="C29" s="39">
        <f t="shared" si="1"/>
      </c>
      <c r="D29" s="39"/>
      <c r="E29" s="20"/>
      <c r="F29" s="8"/>
      <c r="G29" s="20" t="s">
        <v>3</v>
      </c>
      <c r="H29" s="40"/>
      <c r="I29" s="40"/>
      <c r="J29" s="20"/>
      <c r="K29" s="39">
        <f t="shared" si="0"/>
      </c>
      <c r="L29" s="39"/>
      <c r="M29" s="6">
        <f t="shared" si="2"/>
      </c>
      <c r="N29" s="20"/>
      <c r="O29" s="8"/>
      <c r="P29" s="40"/>
      <c r="Q29" s="40"/>
      <c r="R29" s="41">
        <f t="shared" si="3"/>
      </c>
      <c r="S29" s="41"/>
      <c r="T29" s="42">
        <f t="shared" si="4"/>
      </c>
      <c r="U29" s="42"/>
    </row>
    <row r="30" spans="2:21" ht="13.5">
      <c r="B30" s="20">
        <v>22</v>
      </c>
      <c r="C30" s="39">
        <f t="shared" si="1"/>
      </c>
      <c r="D30" s="39"/>
      <c r="E30" s="20"/>
      <c r="F30" s="8"/>
      <c r="G30" s="20" t="s">
        <v>3</v>
      </c>
      <c r="H30" s="40"/>
      <c r="I30" s="40"/>
      <c r="J30" s="20"/>
      <c r="K30" s="39">
        <f t="shared" si="0"/>
      </c>
      <c r="L30" s="39"/>
      <c r="M30" s="6">
        <f t="shared" si="2"/>
      </c>
      <c r="N30" s="20"/>
      <c r="O30" s="8"/>
      <c r="P30" s="40"/>
      <c r="Q30" s="40"/>
      <c r="R30" s="41">
        <f t="shared" si="3"/>
      </c>
      <c r="S30" s="41"/>
      <c r="T30" s="42">
        <f t="shared" si="4"/>
      </c>
      <c r="U30" s="42"/>
    </row>
    <row r="31" spans="2:21" ht="13.5">
      <c r="B31" s="20">
        <v>23</v>
      </c>
      <c r="C31" s="39">
        <f t="shared" si="1"/>
      </c>
      <c r="D31" s="39"/>
      <c r="E31" s="20"/>
      <c r="F31" s="8"/>
      <c r="G31" s="20" t="s">
        <v>3</v>
      </c>
      <c r="H31" s="40"/>
      <c r="I31" s="40"/>
      <c r="J31" s="20"/>
      <c r="K31" s="39">
        <f t="shared" si="0"/>
      </c>
      <c r="L31" s="39"/>
      <c r="M31" s="6">
        <f t="shared" si="2"/>
      </c>
      <c r="N31" s="20"/>
      <c r="O31" s="8"/>
      <c r="P31" s="40"/>
      <c r="Q31" s="40"/>
      <c r="R31" s="41">
        <f t="shared" si="3"/>
      </c>
      <c r="S31" s="41"/>
      <c r="T31" s="42">
        <f t="shared" si="4"/>
      </c>
      <c r="U31" s="42"/>
    </row>
    <row r="32" spans="2:21" ht="13.5">
      <c r="B32" s="20">
        <v>24</v>
      </c>
      <c r="C32" s="39">
        <f t="shared" si="1"/>
      </c>
      <c r="D32" s="39"/>
      <c r="E32" s="20"/>
      <c r="F32" s="8"/>
      <c r="G32" s="20" t="s">
        <v>3</v>
      </c>
      <c r="H32" s="40"/>
      <c r="I32" s="40"/>
      <c r="J32" s="20"/>
      <c r="K32" s="39">
        <f t="shared" si="0"/>
      </c>
      <c r="L32" s="39"/>
      <c r="M32" s="6">
        <f t="shared" si="2"/>
      </c>
      <c r="N32" s="20"/>
      <c r="O32" s="8"/>
      <c r="P32" s="40"/>
      <c r="Q32" s="40"/>
      <c r="R32" s="41">
        <f t="shared" si="3"/>
      </c>
      <c r="S32" s="41"/>
      <c r="T32" s="42">
        <f t="shared" si="4"/>
      </c>
      <c r="U32" s="42"/>
    </row>
    <row r="33" spans="2:21" ht="13.5">
      <c r="B33" s="20">
        <v>25</v>
      </c>
      <c r="C33" s="39">
        <f t="shared" si="1"/>
      </c>
      <c r="D33" s="39"/>
      <c r="E33" s="20"/>
      <c r="F33" s="8"/>
      <c r="G33" s="20" t="s">
        <v>4</v>
      </c>
      <c r="H33" s="40"/>
      <c r="I33" s="40"/>
      <c r="J33" s="20"/>
      <c r="K33" s="39">
        <f t="shared" si="0"/>
      </c>
      <c r="L33" s="39"/>
      <c r="M33" s="6">
        <f t="shared" si="2"/>
      </c>
      <c r="N33" s="20"/>
      <c r="O33" s="8"/>
      <c r="P33" s="40"/>
      <c r="Q33" s="40"/>
      <c r="R33" s="41">
        <f t="shared" si="3"/>
      </c>
      <c r="S33" s="41"/>
      <c r="T33" s="42">
        <f t="shared" si="4"/>
      </c>
      <c r="U33" s="42"/>
    </row>
    <row r="34" spans="2:21" ht="13.5">
      <c r="B34" s="20">
        <v>26</v>
      </c>
      <c r="C34" s="39">
        <f t="shared" si="1"/>
      </c>
      <c r="D34" s="39"/>
      <c r="E34" s="20"/>
      <c r="F34" s="8"/>
      <c r="G34" s="20" t="s">
        <v>3</v>
      </c>
      <c r="H34" s="40"/>
      <c r="I34" s="40"/>
      <c r="J34" s="20"/>
      <c r="K34" s="39">
        <f t="shared" si="0"/>
      </c>
      <c r="L34" s="39"/>
      <c r="M34" s="6">
        <f t="shared" si="2"/>
      </c>
      <c r="N34" s="20"/>
      <c r="O34" s="8"/>
      <c r="P34" s="40"/>
      <c r="Q34" s="40"/>
      <c r="R34" s="41">
        <f t="shared" si="3"/>
      </c>
      <c r="S34" s="41"/>
      <c r="T34" s="42">
        <f t="shared" si="4"/>
      </c>
      <c r="U34" s="42"/>
    </row>
    <row r="35" spans="2:21" ht="13.5">
      <c r="B35" s="20">
        <v>27</v>
      </c>
      <c r="C35" s="39">
        <f t="shared" si="1"/>
      </c>
      <c r="D35" s="39"/>
      <c r="E35" s="20"/>
      <c r="F35" s="8"/>
      <c r="G35" s="20" t="s">
        <v>3</v>
      </c>
      <c r="H35" s="40"/>
      <c r="I35" s="40"/>
      <c r="J35" s="20"/>
      <c r="K35" s="39">
        <f t="shared" si="0"/>
      </c>
      <c r="L35" s="39"/>
      <c r="M35" s="6">
        <f t="shared" si="2"/>
      </c>
      <c r="N35" s="20"/>
      <c r="O35" s="8"/>
      <c r="P35" s="40"/>
      <c r="Q35" s="40"/>
      <c r="R35" s="41">
        <f t="shared" si="3"/>
      </c>
      <c r="S35" s="41"/>
      <c r="T35" s="42">
        <f t="shared" si="4"/>
      </c>
      <c r="U35" s="42"/>
    </row>
    <row r="36" spans="2:21" ht="13.5">
      <c r="B36" s="20">
        <v>28</v>
      </c>
      <c r="C36" s="39">
        <f t="shared" si="1"/>
      </c>
      <c r="D36" s="39"/>
      <c r="E36" s="20"/>
      <c r="F36" s="8"/>
      <c r="G36" s="20" t="s">
        <v>3</v>
      </c>
      <c r="H36" s="40"/>
      <c r="I36" s="40"/>
      <c r="J36" s="20"/>
      <c r="K36" s="39">
        <f t="shared" si="0"/>
      </c>
      <c r="L36" s="39"/>
      <c r="M36" s="6">
        <f t="shared" si="2"/>
      </c>
      <c r="N36" s="20"/>
      <c r="O36" s="8"/>
      <c r="P36" s="40"/>
      <c r="Q36" s="40"/>
      <c r="R36" s="41">
        <f t="shared" si="3"/>
      </c>
      <c r="S36" s="41"/>
      <c r="T36" s="42">
        <f t="shared" si="4"/>
      </c>
      <c r="U36" s="42"/>
    </row>
    <row r="37" spans="2:21" ht="13.5">
      <c r="B37" s="20">
        <v>29</v>
      </c>
      <c r="C37" s="39">
        <f t="shared" si="1"/>
      </c>
      <c r="D37" s="39"/>
      <c r="E37" s="20"/>
      <c r="F37" s="8"/>
      <c r="G37" s="20" t="s">
        <v>3</v>
      </c>
      <c r="H37" s="40"/>
      <c r="I37" s="40"/>
      <c r="J37" s="20"/>
      <c r="K37" s="39">
        <f t="shared" si="0"/>
      </c>
      <c r="L37" s="39"/>
      <c r="M37" s="6">
        <f t="shared" si="2"/>
      </c>
      <c r="N37" s="20"/>
      <c r="O37" s="8"/>
      <c r="P37" s="40"/>
      <c r="Q37" s="40"/>
      <c r="R37" s="41">
        <f t="shared" si="3"/>
      </c>
      <c r="S37" s="41"/>
      <c r="T37" s="42">
        <f t="shared" si="4"/>
      </c>
      <c r="U37" s="42"/>
    </row>
    <row r="38" spans="2:21" ht="13.5">
      <c r="B38" s="20">
        <v>30</v>
      </c>
      <c r="C38" s="39">
        <f t="shared" si="1"/>
      </c>
      <c r="D38" s="39"/>
      <c r="E38" s="20"/>
      <c r="F38" s="8"/>
      <c r="G38" s="20" t="s">
        <v>4</v>
      </c>
      <c r="H38" s="40"/>
      <c r="I38" s="40"/>
      <c r="J38" s="20"/>
      <c r="K38" s="39">
        <f t="shared" si="0"/>
      </c>
      <c r="L38" s="39"/>
      <c r="M38" s="6">
        <f t="shared" si="2"/>
      </c>
      <c r="N38" s="20"/>
      <c r="O38" s="8"/>
      <c r="P38" s="40"/>
      <c r="Q38" s="40"/>
      <c r="R38" s="41">
        <f t="shared" si="3"/>
      </c>
      <c r="S38" s="41"/>
      <c r="T38" s="42">
        <f t="shared" si="4"/>
      </c>
      <c r="U38" s="42"/>
    </row>
    <row r="39" spans="2:21" ht="13.5">
      <c r="B39" s="20">
        <v>31</v>
      </c>
      <c r="C39" s="39">
        <f t="shared" si="1"/>
      </c>
      <c r="D39" s="39"/>
      <c r="E39" s="20"/>
      <c r="F39" s="8"/>
      <c r="G39" s="20" t="s">
        <v>4</v>
      </c>
      <c r="H39" s="40"/>
      <c r="I39" s="40"/>
      <c r="J39" s="20"/>
      <c r="K39" s="39">
        <f t="shared" si="0"/>
      </c>
      <c r="L39" s="39"/>
      <c r="M39" s="6">
        <f t="shared" si="2"/>
      </c>
      <c r="N39" s="20"/>
      <c r="O39" s="8"/>
      <c r="P39" s="40"/>
      <c r="Q39" s="40"/>
      <c r="R39" s="41">
        <f t="shared" si="3"/>
      </c>
      <c r="S39" s="41"/>
      <c r="T39" s="42">
        <f t="shared" si="4"/>
      </c>
      <c r="U39" s="42"/>
    </row>
    <row r="40" spans="2:21" ht="13.5">
      <c r="B40" s="20">
        <v>32</v>
      </c>
      <c r="C40" s="39">
        <f t="shared" si="1"/>
      </c>
      <c r="D40" s="39"/>
      <c r="E40" s="20"/>
      <c r="F40" s="8"/>
      <c r="G40" s="20" t="s">
        <v>4</v>
      </c>
      <c r="H40" s="40"/>
      <c r="I40" s="40"/>
      <c r="J40" s="20"/>
      <c r="K40" s="39">
        <f t="shared" si="0"/>
      </c>
      <c r="L40" s="39"/>
      <c r="M40" s="6">
        <f t="shared" si="2"/>
      </c>
      <c r="N40" s="20"/>
      <c r="O40" s="8"/>
      <c r="P40" s="40"/>
      <c r="Q40" s="40"/>
      <c r="R40" s="41">
        <f t="shared" si="3"/>
      </c>
      <c r="S40" s="41"/>
      <c r="T40" s="42">
        <f t="shared" si="4"/>
      </c>
      <c r="U40" s="42"/>
    </row>
    <row r="41" spans="2:21" ht="13.5">
      <c r="B41" s="20">
        <v>33</v>
      </c>
      <c r="C41" s="39">
        <f t="shared" si="1"/>
      </c>
      <c r="D41" s="39"/>
      <c r="E41" s="20"/>
      <c r="F41" s="8"/>
      <c r="G41" s="20" t="s">
        <v>3</v>
      </c>
      <c r="H41" s="40"/>
      <c r="I41" s="40"/>
      <c r="J41" s="20"/>
      <c r="K41" s="39">
        <f t="shared" si="0"/>
      </c>
      <c r="L41" s="39"/>
      <c r="M41" s="6">
        <f t="shared" si="2"/>
      </c>
      <c r="N41" s="20"/>
      <c r="O41" s="8"/>
      <c r="P41" s="40"/>
      <c r="Q41" s="40"/>
      <c r="R41" s="41">
        <f t="shared" si="3"/>
      </c>
      <c r="S41" s="41"/>
      <c r="T41" s="42">
        <f t="shared" si="4"/>
      </c>
      <c r="U41" s="42"/>
    </row>
    <row r="42" spans="2:21" ht="13.5">
      <c r="B42" s="20">
        <v>34</v>
      </c>
      <c r="C42" s="39">
        <f t="shared" si="1"/>
      </c>
      <c r="D42" s="39"/>
      <c r="E42" s="20"/>
      <c r="F42" s="8"/>
      <c r="G42" s="20" t="s">
        <v>4</v>
      </c>
      <c r="H42" s="40"/>
      <c r="I42" s="40"/>
      <c r="J42" s="20"/>
      <c r="K42" s="39">
        <f t="shared" si="0"/>
      </c>
      <c r="L42" s="39"/>
      <c r="M42" s="6">
        <f t="shared" si="2"/>
      </c>
      <c r="N42" s="20"/>
      <c r="O42" s="8"/>
      <c r="P42" s="40"/>
      <c r="Q42" s="40"/>
      <c r="R42" s="41">
        <f t="shared" si="3"/>
      </c>
      <c r="S42" s="41"/>
      <c r="T42" s="42">
        <f t="shared" si="4"/>
      </c>
      <c r="U42" s="42"/>
    </row>
    <row r="43" spans="2:21" ht="13.5">
      <c r="B43" s="20">
        <v>35</v>
      </c>
      <c r="C43" s="39">
        <f t="shared" si="1"/>
      </c>
      <c r="D43" s="39"/>
      <c r="E43" s="20"/>
      <c r="F43" s="8"/>
      <c r="G43" s="20" t="s">
        <v>3</v>
      </c>
      <c r="H43" s="40"/>
      <c r="I43" s="40"/>
      <c r="J43" s="20"/>
      <c r="K43" s="39">
        <f t="shared" si="0"/>
      </c>
      <c r="L43" s="39"/>
      <c r="M43" s="6">
        <f t="shared" si="2"/>
      </c>
      <c r="N43" s="20"/>
      <c r="O43" s="8"/>
      <c r="P43" s="40"/>
      <c r="Q43" s="40"/>
      <c r="R43" s="41">
        <f t="shared" si="3"/>
      </c>
      <c r="S43" s="41"/>
      <c r="T43" s="42">
        <f t="shared" si="4"/>
      </c>
      <c r="U43" s="42"/>
    </row>
    <row r="44" spans="2:21" ht="13.5">
      <c r="B44" s="20">
        <v>36</v>
      </c>
      <c r="C44" s="39">
        <f t="shared" si="1"/>
      </c>
      <c r="D44" s="39"/>
      <c r="E44" s="20"/>
      <c r="F44" s="8"/>
      <c r="G44" s="20" t="s">
        <v>4</v>
      </c>
      <c r="H44" s="40"/>
      <c r="I44" s="40"/>
      <c r="J44" s="20"/>
      <c r="K44" s="39">
        <f t="shared" si="0"/>
      </c>
      <c r="L44" s="39"/>
      <c r="M44" s="6">
        <f t="shared" si="2"/>
      </c>
      <c r="N44" s="20"/>
      <c r="O44" s="8"/>
      <c r="P44" s="40"/>
      <c r="Q44" s="40"/>
      <c r="R44" s="41">
        <f t="shared" si="3"/>
      </c>
      <c r="S44" s="41"/>
      <c r="T44" s="42">
        <f t="shared" si="4"/>
      </c>
      <c r="U44" s="42"/>
    </row>
    <row r="45" spans="2:21" ht="13.5">
      <c r="B45" s="20">
        <v>37</v>
      </c>
      <c r="C45" s="39">
        <f t="shared" si="1"/>
      </c>
      <c r="D45" s="39"/>
      <c r="E45" s="20"/>
      <c r="F45" s="8"/>
      <c r="G45" s="20" t="s">
        <v>3</v>
      </c>
      <c r="H45" s="40"/>
      <c r="I45" s="40"/>
      <c r="J45" s="20"/>
      <c r="K45" s="39">
        <f t="shared" si="0"/>
      </c>
      <c r="L45" s="39"/>
      <c r="M45" s="6">
        <f t="shared" si="2"/>
      </c>
      <c r="N45" s="20"/>
      <c r="O45" s="8"/>
      <c r="P45" s="40"/>
      <c r="Q45" s="40"/>
      <c r="R45" s="41">
        <f t="shared" si="3"/>
      </c>
      <c r="S45" s="41"/>
      <c r="T45" s="42">
        <f t="shared" si="4"/>
      </c>
      <c r="U45" s="42"/>
    </row>
    <row r="46" spans="2:21" ht="13.5">
      <c r="B46" s="20">
        <v>38</v>
      </c>
      <c r="C46" s="39">
        <f t="shared" si="1"/>
      </c>
      <c r="D46" s="39"/>
      <c r="E46" s="20"/>
      <c r="F46" s="8"/>
      <c r="G46" s="20" t="s">
        <v>4</v>
      </c>
      <c r="H46" s="40"/>
      <c r="I46" s="40"/>
      <c r="J46" s="20"/>
      <c r="K46" s="39">
        <f t="shared" si="0"/>
      </c>
      <c r="L46" s="39"/>
      <c r="M46" s="6">
        <f t="shared" si="2"/>
      </c>
      <c r="N46" s="20"/>
      <c r="O46" s="8"/>
      <c r="P46" s="40"/>
      <c r="Q46" s="40"/>
      <c r="R46" s="41">
        <f t="shared" si="3"/>
      </c>
      <c r="S46" s="41"/>
      <c r="T46" s="42">
        <f t="shared" si="4"/>
      </c>
      <c r="U46" s="42"/>
    </row>
    <row r="47" spans="2:21" ht="13.5">
      <c r="B47" s="20">
        <v>39</v>
      </c>
      <c r="C47" s="39">
        <f t="shared" si="1"/>
      </c>
      <c r="D47" s="39"/>
      <c r="E47" s="20"/>
      <c r="F47" s="8"/>
      <c r="G47" s="20" t="s">
        <v>4</v>
      </c>
      <c r="H47" s="40"/>
      <c r="I47" s="40"/>
      <c r="J47" s="20"/>
      <c r="K47" s="39">
        <f t="shared" si="0"/>
      </c>
      <c r="L47" s="39"/>
      <c r="M47" s="6">
        <f t="shared" si="2"/>
      </c>
      <c r="N47" s="20"/>
      <c r="O47" s="8"/>
      <c r="P47" s="40"/>
      <c r="Q47" s="40"/>
      <c r="R47" s="41">
        <f t="shared" si="3"/>
      </c>
      <c r="S47" s="41"/>
      <c r="T47" s="42">
        <f t="shared" si="4"/>
      </c>
      <c r="U47" s="42"/>
    </row>
    <row r="48" spans="2:21" ht="13.5">
      <c r="B48" s="20">
        <v>40</v>
      </c>
      <c r="C48" s="39">
        <f t="shared" si="1"/>
      </c>
      <c r="D48" s="39"/>
      <c r="E48" s="20"/>
      <c r="F48" s="8"/>
      <c r="G48" s="20" t="s">
        <v>37</v>
      </c>
      <c r="H48" s="40"/>
      <c r="I48" s="40"/>
      <c r="J48" s="20"/>
      <c r="K48" s="39">
        <f t="shared" si="0"/>
      </c>
      <c r="L48" s="39"/>
      <c r="M48" s="6">
        <f t="shared" si="2"/>
      </c>
      <c r="N48" s="20"/>
      <c r="O48" s="8"/>
      <c r="P48" s="40"/>
      <c r="Q48" s="40"/>
      <c r="R48" s="41">
        <f t="shared" si="3"/>
      </c>
      <c r="S48" s="41"/>
      <c r="T48" s="42">
        <f t="shared" si="4"/>
      </c>
      <c r="U48" s="42"/>
    </row>
    <row r="49" spans="2:21" ht="13.5">
      <c r="B49" s="20">
        <v>41</v>
      </c>
      <c r="C49" s="39">
        <f t="shared" si="1"/>
      </c>
      <c r="D49" s="39"/>
      <c r="E49" s="20"/>
      <c r="F49" s="8"/>
      <c r="G49" s="20" t="s">
        <v>4</v>
      </c>
      <c r="H49" s="40"/>
      <c r="I49" s="40"/>
      <c r="J49" s="20"/>
      <c r="K49" s="39">
        <f t="shared" si="0"/>
      </c>
      <c r="L49" s="39"/>
      <c r="M49" s="6">
        <f t="shared" si="2"/>
      </c>
      <c r="N49" s="20"/>
      <c r="O49" s="8"/>
      <c r="P49" s="40"/>
      <c r="Q49" s="40"/>
      <c r="R49" s="41">
        <f t="shared" si="3"/>
      </c>
      <c r="S49" s="41"/>
      <c r="T49" s="42">
        <f t="shared" si="4"/>
      </c>
      <c r="U49" s="42"/>
    </row>
    <row r="50" spans="2:21" ht="13.5">
      <c r="B50" s="20">
        <v>42</v>
      </c>
      <c r="C50" s="39">
        <f t="shared" si="1"/>
      </c>
      <c r="D50" s="39"/>
      <c r="E50" s="20"/>
      <c r="F50" s="8"/>
      <c r="G50" s="20" t="s">
        <v>4</v>
      </c>
      <c r="H50" s="40"/>
      <c r="I50" s="40"/>
      <c r="J50" s="20"/>
      <c r="K50" s="39">
        <f t="shared" si="0"/>
      </c>
      <c r="L50" s="39"/>
      <c r="M50" s="6">
        <f t="shared" si="2"/>
      </c>
      <c r="N50" s="20"/>
      <c r="O50" s="8"/>
      <c r="P50" s="40"/>
      <c r="Q50" s="40"/>
      <c r="R50" s="41">
        <f t="shared" si="3"/>
      </c>
      <c r="S50" s="41"/>
      <c r="T50" s="42">
        <f t="shared" si="4"/>
      </c>
      <c r="U50" s="42"/>
    </row>
    <row r="51" spans="2:21" ht="13.5">
      <c r="B51" s="20">
        <v>43</v>
      </c>
      <c r="C51" s="39">
        <f t="shared" si="1"/>
      </c>
      <c r="D51" s="39"/>
      <c r="E51" s="20"/>
      <c r="F51" s="8"/>
      <c r="G51" s="20" t="s">
        <v>3</v>
      </c>
      <c r="H51" s="40"/>
      <c r="I51" s="40"/>
      <c r="J51" s="20"/>
      <c r="K51" s="39">
        <f t="shared" si="0"/>
      </c>
      <c r="L51" s="39"/>
      <c r="M51" s="6">
        <f t="shared" si="2"/>
      </c>
      <c r="N51" s="20"/>
      <c r="O51" s="8"/>
      <c r="P51" s="40"/>
      <c r="Q51" s="40"/>
      <c r="R51" s="41">
        <f t="shared" si="3"/>
      </c>
      <c r="S51" s="41"/>
      <c r="T51" s="42">
        <f t="shared" si="4"/>
      </c>
      <c r="U51" s="42"/>
    </row>
    <row r="52" spans="2:21" ht="13.5">
      <c r="B52" s="20">
        <v>44</v>
      </c>
      <c r="C52" s="39">
        <f t="shared" si="1"/>
      </c>
      <c r="D52" s="39"/>
      <c r="E52" s="20"/>
      <c r="F52" s="8"/>
      <c r="G52" s="20" t="s">
        <v>3</v>
      </c>
      <c r="H52" s="40"/>
      <c r="I52" s="40"/>
      <c r="J52" s="20"/>
      <c r="K52" s="39">
        <f t="shared" si="0"/>
      </c>
      <c r="L52" s="39"/>
      <c r="M52" s="6">
        <f t="shared" si="2"/>
      </c>
      <c r="N52" s="20"/>
      <c r="O52" s="8"/>
      <c r="P52" s="40"/>
      <c r="Q52" s="40"/>
      <c r="R52" s="41">
        <f t="shared" si="3"/>
      </c>
      <c r="S52" s="41"/>
      <c r="T52" s="42">
        <f t="shared" si="4"/>
      </c>
      <c r="U52" s="42"/>
    </row>
    <row r="53" spans="2:21" ht="13.5">
      <c r="B53" s="20">
        <v>45</v>
      </c>
      <c r="C53" s="39">
        <f t="shared" si="1"/>
      </c>
      <c r="D53" s="39"/>
      <c r="E53" s="20"/>
      <c r="F53" s="8"/>
      <c r="G53" s="20" t="s">
        <v>4</v>
      </c>
      <c r="H53" s="40"/>
      <c r="I53" s="40"/>
      <c r="J53" s="20"/>
      <c r="K53" s="39">
        <f t="shared" si="0"/>
      </c>
      <c r="L53" s="39"/>
      <c r="M53" s="6">
        <f t="shared" si="2"/>
      </c>
      <c r="N53" s="20"/>
      <c r="O53" s="8"/>
      <c r="P53" s="40"/>
      <c r="Q53" s="40"/>
      <c r="R53" s="41">
        <f t="shared" si="3"/>
      </c>
      <c r="S53" s="41"/>
      <c r="T53" s="42">
        <f t="shared" si="4"/>
      </c>
      <c r="U53" s="42"/>
    </row>
    <row r="54" spans="2:21" ht="13.5">
      <c r="B54" s="20">
        <v>46</v>
      </c>
      <c r="C54" s="39">
        <f t="shared" si="1"/>
      </c>
      <c r="D54" s="39"/>
      <c r="E54" s="20"/>
      <c r="F54" s="8"/>
      <c r="G54" s="20" t="s">
        <v>4</v>
      </c>
      <c r="H54" s="40"/>
      <c r="I54" s="40"/>
      <c r="J54" s="20"/>
      <c r="K54" s="39">
        <f t="shared" si="0"/>
      </c>
      <c r="L54" s="39"/>
      <c r="M54" s="6">
        <f t="shared" si="2"/>
      </c>
      <c r="N54" s="20"/>
      <c r="O54" s="8"/>
      <c r="P54" s="40"/>
      <c r="Q54" s="40"/>
      <c r="R54" s="41">
        <f t="shared" si="3"/>
      </c>
      <c r="S54" s="41"/>
      <c r="T54" s="42">
        <f t="shared" si="4"/>
      </c>
      <c r="U54" s="42"/>
    </row>
    <row r="55" spans="2:21" ht="13.5">
      <c r="B55" s="20">
        <v>47</v>
      </c>
      <c r="C55" s="39">
        <f t="shared" si="1"/>
      </c>
      <c r="D55" s="39"/>
      <c r="E55" s="20"/>
      <c r="F55" s="8"/>
      <c r="G55" s="20" t="s">
        <v>3</v>
      </c>
      <c r="H55" s="40"/>
      <c r="I55" s="40"/>
      <c r="J55" s="20"/>
      <c r="K55" s="39">
        <f t="shared" si="0"/>
      </c>
      <c r="L55" s="39"/>
      <c r="M55" s="6">
        <f t="shared" si="2"/>
      </c>
      <c r="N55" s="20"/>
      <c r="O55" s="8"/>
      <c r="P55" s="40"/>
      <c r="Q55" s="40"/>
      <c r="R55" s="41">
        <f t="shared" si="3"/>
      </c>
      <c r="S55" s="41"/>
      <c r="T55" s="42">
        <f t="shared" si="4"/>
      </c>
      <c r="U55" s="42"/>
    </row>
    <row r="56" spans="2:21" ht="13.5">
      <c r="B56" s="20">
        <v>48</v>
      </c>
      <c r="C56" s="39">
        <f t="shared" si="1"/>
      </c>
      <c r="D56" s="39"/>
      <c r="E56" s="20"/>
      <c r="F56" s="8"/>
      <c r="G56" s="20" t="s">
        <v>3</v>
      </c>
      <c r="H56" s="40"/>
      <c r="I56" s="40"/>
      <c r="J56" s="20"/>
      <c r="K56" s="39">
        <f t="shared" si="0"/>
      </c>
      <c r="L56" s="39"/>
      <c r="M56" s="6">
        <f t="shared" si="2"/>
      </c>
      <c r="N56" s="20"/>
      <c r="O56" s="8"/>
      <c r="P56" s="40"/>
      <c r="Q56" s="40"/>
      <c r="R56" s="41">
        <f t="shared" si="3"/>
      </c>
      <c r="S56" s="41"/>
      <c r="T56" s="42">
        <f t="shared" si="4"/>
      </c>
      <c r="U56" s="42"/>
    </row>
    <row r="57" spans="2:21" ht="13.5">
      <c r="B57" s="20">
        <v>49</v>
      </c>
      <c r="C57" s="39">
        <f t="shared" si="1"/>
      </c>
      <c r="D57" s="39"/>
      <c r="E57" s="20"/>
      <c r="F57" s="8"/>
      <c r="G57" s="20" t="s">
        <v>3</v>
      </c>
      <c r="H57" s="40"/>
      <c r="I57" s="40"/>
      <c r="J57" s="20"/>
      <c r="K57" s="39">
        <f t="shared" si="0"/>
      </c>
      <c r="L57" s="39"/>
      <c r="M57" s="6">
        <f t="shared" si="2"/>
      </c>
      <c r="N57" s="20"/>
      <c r="O57" s="8"/>
      <c r="P57" s="40"/>
      <c r="Q57" s="40"/>
      <c r="R57" s="41">
        <f t="shared" si="3"/>
      </c>
      <c r="S57" s="41"/>
      <c r="T57" s="42">
        <f t="shared" si="4"/>
      </c>
      <c r="U57" s="42"/>
    </row>
    <row r="58" spans="2:21" ht="13.5">
      <c r="B58" s="20">
        <v>50</v>
      </c>
      <c r="C58" s="39">
        <f t="shared" si="1"/>
      </c>
      <c r="D58" s="39"/>
      <c r="E58" s="20"/>
      <c r="F58" s="8"/>
      <c r="G58" s="20" t="s">
        <v>3</v>
      </c>
      <c r="H58" s="40"/>
      <c r="I58" s="40"/>
      <c r="J58" s="20"/>
      <c r="K58" s="39">
        <f t="shared" si="0"/>
      </c>
      <c r="L58" s="39"/>
      <c r="M58" s="6">
        <f t="shared" si="2"/>
      </c>
      <c r="N58" s="20"/>
      <c r="O58" s="8"/>
      <c r="P58" s="40"/>
      <c r="Q58" s="40"/>
      <c r="R58" s="41">
        <f t="shared" si="3"/>
      </c>
      <c r="S58" s="41"/>
      <c r="T58" s="42">
        <f t="shared" si="4"/>
      </c>
      <c r="U58" s="42"/>
    </row>
    <row r="59" spans="2:21" ht="13.5">
      <c r="B59" s="20">
        <v>51</v>
      </c>
      <c r="C59" s="39">
        <f t="shared" si="1"/>
      </c>
      <c r="D59" s="39"/>
      <c r="E59" s="20"/>
      <c r="F59" s="8"/>
      <c r="G59" s="20" t="s">
        <v>3</v>
      </c>
      <c r="H59" s="40"/>
      <c r="I59" s="40"/>
      <c r="J59" s="20"/>
      <c r="K59" s="39">
        <f t="shared" si="0"/>
      </c>
      <c r="L59" s="39"/>
      <c r="M59" s="6">
        <f t="shared" si="2"/>
      </c>
      <c r="N59" s="20"/>
      <c r="O59" s="8"/>
      <c r="P59" s="40"/>
      <c r="Q59" s="40"/>
      <c r="R59" s="41">
        <f t="shared" si="3"/>
      </c>
      <c r="S59" s="41"/>
      <c r="T59" s="42">
        <f t="shared" si="4"/>
      </c>
      <c r="U59" s="42"/>
    </row>
    <row r="60" spans="2:21" ht="13.5">
      <c r="B60" s="20">
        <v>52</v>
      </c>
      <c r="C60" s="39">
        <f t="shared" si="1"/>
      </c>
      <c r="D60" s="39"/>
      <c r="E60" s="20"/>
      <c r="F60" s="8"/>
      <c r="G60" s="20" t="s">
        <v>3</v>
      </c>
      <c r="H60" s="40"/>
      <c r="I60" s="40"/>
      <c r="J60" s="20"/>
      <c r="K60" s="39">
        <f t="shared" si="0"/>
      </c>
      <c r="L60" s="39"/>
      <c r="M60" s="6">
        <f t="shared" si="2"/>
      </c>
      <c r="N60" s="20"/>
      <c r="O60" s="8"/>
      <c r="P60" s="40"/>
      <c r="Q60" s="40"/>
      <c r="R60" s="41">
        <f t="shared" si="3"/>
      </c>
      <c r="S60" s="41"/>
      <c r="T60" s="42">
        <f t="shared" si="4"/>
      </c>
      <c r="U60" s="42"/>
    </row>
    <row r="61" spans="2:21" ht="13.5">
      <c r="B61" s="20">
        <v>53</v>
      </c>
      <c r="C61" s="39">
        <f t="shared" si="1"/>
      </c>
      <c r="D61" s="39"/>
      <c r="E61" s="20"/>
      <c r="F61" s="8"/>
      <c r="G61" s="20" t="s">
        <v>3</v>
      </c>
      <c r="H61" s="40"/>
      <c r="I61" s="40"/>
      <c r="J61" s="20"/>
      <c r="K61" s="39">
        <f t="shared" si="0"/>
      </c>
      <c r="L61" s="39"/>
      <c r="M61" s="6">
        <f t="shared" si="2"/>
      </c>
      <c r="N61" s="20"/>
      <c r="O61" s="8"/>
      <c r="P61" s="40"/>
      <c r="Q61" s="40"/>
      <c r="R61" s="41">
        <f t="shared" si="3"/>
      </c>
      <c r="S61" s="41"/>
      <c r="T61" s="42">
        <f t="shared" si="4"/>
      </c>
      <c r="U61" s="42"/>
    </row>
    <row r="62" spans="2:21" ht="13.5">
      <c r="B62" s="20">
        <v>54</v>
      </c>
      <c r="C62" s="39">
        <f t="shared" si="1"/>
      </c>
      <c r="D62" s="39"/>
      <c r="E62" s="20"/>
      <c r="F62" s="8"/>
      <c r="G62" s="20" t="s">
        <v>3</v>
      </c>
      <c r="H62" s="40"/>
      <c r="I62" s="40"/>
      <c r="J62" s="20"/>
      <c r="K62" s="39">
        <f t="shared" si="0"/>
      </c>
      <c r="L62" s="39"/>
      <c r="M62" s="6">
        <f t="shared" si="2"/>
      </c>
      <c r="N62" s="20"/>
      <c r="O62" s="8"/>
      <c r="P62" s="40"/>
      <c r="Q62" s="40"/>
      <c r="R62" s="41">
        <f t="shared" si="3"/>
      </c>
      <c r="S62" s="41"/>
      <c r="T62" s="42">
        <f t="shared" si="4"/>
      </c>
      <c r="U62" s="42"/>
    </row>
    <row r="63" spans="2:21" ht="13.5">
      <c r="B63" s="20">
        <v>55</v>
      </c>
      <c r="C63" s="39">
        <f t="shared" si="1"/>
      </c>
      <c r="D63" s="39"/>
      <c r="E63" s="20"/>
      <c r="F63" s="8"/>
      <c r="G63" s="20" t="s">
        <v>4</v>
      </c>
      <c r="H63" s="40"/>
      <c r="I63" s="40"/>
      <c r="J63" s="20"/>
      <c r="K63" s="39">
        <f t="shared" si="0"/>
      </c>
      <c r="L63" s="39"/>
      <c r="M63" s="6">
        <f t="shared" si="2"/>
      </c>
      <c r="N63" s="20"/>
      <c r="O63" s="8"/>
      <c r="P63" s="40"/>
      <c r="Q63" s="40"/>
      <c r="R63" s="41">
        <f t="shared" si="3"/>
      </c>
      <c r="S63" s="41"/>
      <c r="T63" s="42">
        <f t="shared" si="4"/>
      </c>
      <c r="U63" s="42"/>
    </row>
    <row r="64" spans="2:21" ht="13.5">
      <c r="B64" s="20">
        <v>56</v>
      </c>
      <c r="C64" s="39">
        <f t="shared" si="1"/>
      </c>
      <c r="D64" s="39"/>
      <c r="E64" s="20"/>
      <c r="F64" s="8"/>
      <c r="G64" s="20" t="s">
        <v>3</v>
      </c>
      <c r="H64" s="40"/>
      <c r="I64" s="40"/>
      <c r="J64" s="20"/>
      <c r="K64" s="39">
        <f t="shared" si="0"/>
      </c>
      <c r="L64" s="39"/>
      <c r="M64" s="6">
        <f t="shared" si="2"/>
      </c>
      <c r="N64" s="20"/>
      <c r="O64" s="8"/>
      <c r="P64" s="40"/>
      <c r="Q64" s="40"/>
      <c r="R64" s="41">
        <f t="shared" si="3"/>
      </c>
      <c r="S64" s="41"/>
      <c r="T64" s="42">
        <f t="shared" si="4"/>
      </c>
      <c r="U64" s="42"/>
    </row>
    <row r="65" spans="2:21" ht="13.5">
      <c r="B65" s="20">
        <v>57</v>
      </c>
      <c r="C65" s="39">
        <f t="shared" si="1"/>
      </c>
      <c r="D65" s="39"/>
      <c r="E65" s="20"/>
      <c r="F65" s="8"/>
      <c r="G65" s="20" t="s">
        <v>3</v>
      </c>
      <c r="H65" s="40"/>
      <c r="I65" s="40"/>
      <c r="J65" s="20"/>
      <c r="K65" s="39">
        <f t="shared" si="0"/>
      </c>
      <c r="L65" s="39"/>
      <c r="M65" s="6">
        <f t="shared" si="2"/>
      </c>
      <c r="N65" s="20"/>
      <c r="O65" s="8"/>
      <c r="P65" s="40"/>
      <c r="Q65" s="40"/>
      <c r="R65" s="41">
        <f t="shared" si="3"/>
      </c>
      <c r="S65" s="41"/>
      <c r="T65" s="42">
        <f t="shared" si="4"/>
      </c>
      <c r="U65" s="42"/>
    </row>
    <row r="66" spans="2:21" ht="13.5">
      <c r="B66" s="20">
        <v>58</v>
      </c>
      <c r="C66" s="39">
        <f t="shared" si="1"/>
      </c>
      <c r="D66" s="39"/>
      <c r="E66" s="20"/>
      <c r="F66" s="8"/>
      <c r="G66" s="20" t="s">
        <v>3</v>
      </c>
      <c r="H66" s="40"/>
      <c r="I66" s="40"/>
      <c r="J66" s="20"/>
      <c r="K66" s="39">
        <f t="shared" si="0"/>
      </c>
      <c r="L66" s="39"/>
      <c r="M66" s="6">
        <f t="shared" si="2"/>
      </c>
      <c r="N66" s="20"/>
      <c r="O66" s="8"/>
      <c r="P66" s="40"/>
      <c r="Q66" s="40"/>
      <c r="R66" s="41">
        <f t="shared" si="3"/>
      </c>
      <c r="S66" s="41"/>
      <c r="T66" s="42">
        <f t="shared" si="4"/>
      </c>
      <c r="U66" s="42"/>
    </row>
    <row r="67" spans="2:21" ht="13.5">
      <c r="B67" s="20">
        <v>59</v>
      </c>
      <c r="C67" s="39">
        <f t="shared" si="1"/>
      </c>
      <c r="D67" s="39"/>
      <c r="E67" s="20"/>
      <c r="F67" s="8"/>
      <c r="G67" s="20" t="s">
        <v>3</v>
      </c>
      <c r="H67" s="40"/>
      <c r="I67" s="40"/>
      <c r="J67" s="20"/>
      <c r="K67" s="39">
        <f t="shared" si="0"/>
      </c>
      <c r="L67" s="39"/>
      <c r="M67" s="6">
        <f t="shared" si="2"/>
      </c>
      <c r="N67" s="20"/>
      <c r="O67" s="8"/>
      <c r="P67" s="40"/>
      <c r="Q67" s="40"/>
      <c r="R67" s="41">
        <f t="shared" si="3"/>
      </c>
      <c r="S67" s="41"/>
      <c r="T67" s="42">
        <f t="shared" si="4"/>
      </c>
      <c r="U67" s="42"/>
    </row>
    <row r="68" spans="2:21" ht="13.5">
      <c r="B68" s="20">
        <v>60</v>
      </c>
      <c r="C68" s="39">
        <f t="shared" si="1"/>
      </c>
      <c r="D68" s="39"/>
      <c r="E68" s="20"/>
      <c r="F68" s="8"/>
      <c r="G68" s="20" t="s">
        <v>4</v>
      </c>
      <c r="H68" s="40"/>
      <c r="I68" s="40"/>
      <c r="J68" s="20"/>
      <c r="K68" s="39">
        <f t="shared" si="0"/>
      </c>
      <c r="L68" s="39"/>
      <c r="M68" s="6">
        <f t="shared" si="2"/>
      </c>
      <c r="N68" s="20"/>
      <c r="O68" s="8"/>
      <c r="P68" s="40"/>
      <c r="Q68" s="40"/>
      <c r="R68" s="41">
        <f t="shared" si="3"/>
      </c>
      <c r="S68" s="41"/>
      <c r="T68" s="42">
        <f t="shared" si="4"/>
      </c>
      <c r="U68" s="42"/>
    </row>
    <row r="69" spans="2:21" ht="13.5">
      <c r="B69" s="20">
        <v>61</v>
      </c>
      <c r="C69" s="39">
        <f t="shared" si="1"/>
      </c>
      <c r="D69" s="39"/>
      <c r="E69" s="20"/>
      <c r="F69" s="8"/>
      <c r="G69" s="20" t="s">
        <v>4</v>
      </c>
      <c r="H69" s="40"/>
      <c r="I69" s="40"/>
      <c r="J69" s="20"/>
      <c r="K69" s="39">
        <f t="shared" si="0"/>
      </c>
      <c r="L69" s="39"/>
      <c r="M69" s="6">
        <f t="shared" si="2"/>
      </c>
      <c r="N69" s="20"/>
      <c r="O69" s="8"/>
      <c r="P69" s="40"/>
      <c r="Q69" s="40"/>
      <c r="R69" s="41">
        <f t="shared" si="3"/>
      </c>
      <c r="S69" s="41"/>
      <c r="T69" s="42">
        <f t="shared" si="4"/>
      </c>
      <c r="U69" s="42"/>
    </row>
    <row r="70" spans="2:21" ht="13.5">
      <c r="B70" s="20">
        <v>62</v>
      </c>
      <c r="C70" s="39">
        <f t="shared" si="1"/>
      </c>
      <c r="D70" s="39"/>
      <c r="E70" s="20"/>
      <c r="F70" s="8"/>
      <c r="G70" s="20" t="s">
        <v>3</v>
      </c>
      <c r="H70" s="40"/>
      <c r="I70" s="40"/>
      <c r="J70" s="20"/>
      <c r="K70" s="39">
        <f t="shared" si="0"/>
      </c>
      <c r="L70" s="39"/>
      <c r="M70" s="6">
        <f t="shared" si="2"/>
      </c>
      <c r="N70" s="20"/>
      <c r="O70" s="8"/>
      <c r="P70" s="40"/>
      <c r="Q70" s="40"/>
      <c r="R70" s="41">
        <f t="shared" si="3"/>
      </c>
      <c r="S70" s="41"/>
      <c r="T70" s="42">
        <f t="shared" si="4"/>
      </c>
      <c r="U70" s="42"/>
    </row>
    <row r="71" spans="2:21" ht="13.5">
      <c r="B71" s="20">
        <v>63</v>
      </c>
      <c r="C71" s="39">
        <f t="shared" si="1"/>
      </c>
      <c r="D71" s="39"/>
      <c r="E71" s="20"/>
      <c r="F71" s="8"/>
      <c r="G71" s="20" t="s">
        <v>4</v>
      </c>
      <c r="H71" s="40"/>
      <c r="I71" s="40"/>
      <c r="J71" s="20"/>
      <c r="K71" s="39">
        <f t="shared" si="0"/>
      </c>
      <c r="L71" s="39"/>
      <c r="M71" s="6">
        <f t="shared" si="2"/>
      </c>
      <c r="N71" s="20"/>
      <c r="O71" s="8"/>
      <c r="P71" s="40"/>
      <c r="Q71" s="40"/>
      <c r="R71" s="41">
        <f t="shared" si="3"/>
      </c>
      <c r="S71" s="41"/>
      <c r="T71" s="42">
        <f t="shared" si="4"/>
      </c>
      <c r="U71" s="42"/>
    </row>
    <row r="72" spans="2:21" ht="13.5">
      <c r="B72" s="20">
        <v>64</v>
      </c>
      <c r="C72" s="39">
        <f t="shared" si="1"/>
      </c>
      <c r="D72" s="39"/>
      <c r="E72" s="20"/>
      <c r="F72" s="8"/>
      <c r="G72" s="20" t="s">
        <v>3</v>
      </c>
      <c r="H72" s="40"/>
      <c r="I72" s="40"/>
      <c r="J72" s="20"/>
      <c r="K72" s="39">
        <f t="shared" si="0"/>
      </c>
      <c r="L72" s="39"/>
      <c r="M72" s="6">
        <f t="shared" si="2"/>
      </c>
      <c r="N72" s="20"/>
      <c r="O72" s="8"/>
      <c r="P72" s="40"/>
      <c r="Q72" s="40"/>
      <c r="R72" s="41">
        <f t="shared" si="3"/>
      </c>
      <c r="S72" s="41"/>
      <c r="T72" s="42">
        <f t="shared" si="4"/>
      </c>
      <c r="U72" s="42"/>
    </row>
    <row r="73" spans="2:21" ht="13.5">
      <c r="B73" s="20">
        <v>65</v>
      </c>
      <c r="C73" s="39">
        <f t="shared" si="1"/>
      </c>
      <c r="D73" s="39"/>
      <c r="E73" s="20"/>
      <c r="F73" s="8"/>
      <c r="G73" s="20" t="s">
        <v>4</v>
      </c>
      <c r="H73" s="40"/>
      <c r="I73" s="40"/>
      <c r="J73" s="20"/>
      <c r="K73" s="39">
        <f aca="true" t="shared" si="5" ref="K73:K108">IF(F73="","",C73*0.03)</f>
      </c>
      <c r="L73" s="39"/>
      <c r="M73" s="6">
        <f t="shared" si="2"/>
      </c>
      <c r="N73" s="20"/>
      <c r="O73" s="8"/>
      <c r="P73" s="40"/>
      <c r="Q73" s="40"/>
      <c r="R73" s="41">
        <f t="shared" si="3"/>
      </c>
      <c r="S73" s="41"/>
      <c r="T73" s="42">
        <f t="shared" si="4"/>
      </c>
      <c r="U73" s="42"/>
    </row>
    <row r="74" spans="2:21" ht="13.5">
      <c r="B74" s="20">
        <v>66</v>
      </c>
      <c r="C74" s="39">
        <f aca="true" t="shared" si="6" ref="C74:C108">IF(R73="","",C73+R73)</f>
      </c>
      <c r="D74" s="39"/>
      <c r="E74" s="20"/>
      <c r="F74" s="8"/>
      <c r="G74" s="20" t="s">
        <v>4</v>
      </c>
      <c r="H74" s="40"/>
      <c r="I74" s="40"/>
      <c r="J74" s="20"/>
      <c r="K74" s="39">
        <f t="shared" si="5"/>
      </c>
      <c r="L74" s="39"/>
      <c r="M74" s="6">
        <f aca="true" t="shared" si="7" ref="M74:M108">IF(J74="","",(K74/J74)/1000)</f>
      </c>
      <c r="N74" s="20"/>
      <c r="O74" s="8"/>
      <c r="P74" s="40"/>
      <c r="Q74" s="40"/>
      <c r="R74" s="41">
        <f aca="true" t="shared" si="8" ref="R74:R108">IF(O74="","",(IF(G74="売",H74-P74,P74-H74))*M74*10000000)</f>
      </c>
      <c r="S74" s="41"/>
      <c r="T74" s="42">
        <f aca="true" t="shared" si="9" ref="T74:T108">IF(O74="","",IF(R74&lt;0,J74*(-1),IF(G74="買",(P74-H74)*10000,(H74-P74)*10000)))</f>
      </c>
      <c r="U74" s="42"/>
    </row>
    <row r="75" spans="2:21" ht="13.5">
      <c r="B75" s="20">
        <v>67</v>
      </c>
      <c r="C75" s="39">
        <f t="shared" si="6"/>
      </c>
      <c r="D75" s="39"/>
      <c r="E75" s="20"/>
      <c r="F75" s="8"/>
      <c r="G75" s="20" t="s">
        <v>3</v>
      </c>
      <c r="H75" s="40"/>
      <c r="I75" s="40"/>
      <c r="J75" s="20"/>
      <c r="K75" s="39">
        <f t="shared" si="5"/>
      </c>
      <c r="L75" s="39"/>
      <c r="M75" s="6">
        <f t="shared" si="7"/>
      </c>
      <c r="N75" s="20"/>
      <c r="O75" s="8"/>
      <c r="P75" s="40"/>
      <c r="Q75" s="40"/>
      <c r="R75" s="41">
        <f t="shared" si="8"/>
      </c>
      <c r="S75" s="41"/>
      <c r="T75" s="42">
        <f t="shared" si="9"/>
      </c>
      <c r="U75" s="42"/>
    </row>
    <row r="76" spans="2:21" ht="13.5">
      <c r="B76" s="20">
        <v>68</v>
      </c>
      <c r="C76" s="39">
        <f t="shared" si="6"/>
      </c>
      <c r="D76" s="39"/>
      <c r="E76" s="20"/>
      <c r="F76" s="8"/>
      <c r="G76" s="20" t="s">
        <v>3</v>
      </c>
      <c r="H76" s="40"/>
      <c r="I76" s="40"/>
      <c r="J76" s="20"/>
      <c r="K76" s="39">
        <f t="shared" si="5"/>
      </c>
      <c r="L76" s="39"/>
      <c r="M76" s="6">
        <f t="shared" si="7"/>
      </c>
      <c r="N76" s="20"/>
      <c r="O76" s="8"/>
      <c r="P76" s="40"/>
      <c r="Q76" s="40"/>
      <c r="R76" s="41">
        <f t="shared" si="8"/>
      </c>
      <c r="S76" s="41"/>
      <c r="T76" s="42">
        <f t="shared" si="9"/>
      </c>
      <c r="U76" s="42"/>
    </row>
    <row r="77" spans="2:21" ht="13.5">
      <c r="B77" s="20">
        <v>69</v>
      </c>
      <c r="C77" s="39">
        <f t="shared" si="6"/>
      </c>
      <c r="D77" s="39"/>
      <c r="E77" s="20"/>
      <c r="F77" s="8"/>
      <c r="G77" s="20" t="s">
        <v>3</v>
      </c>
      <c r="H77" s="40"/>
      <c r="I77" s="40"/>
      <c r="J77" s="20"/>
      <c r="K77" s="39">
        <f t="shared" si="5"/>
      </c>
      <c r="L77" s="39"/>
      <c r="M77" s="6">
        <f t="shared" si="7"/>
      </c>
      <c r="N77" s="20"/>
      <c r="O77" s="8"/>
      <c r="P77" s="40"/>
      <c r="Q77" s="40"/>
      <c r="R77" s="41">
        <f t="shared" si="8"/>
      </c>
      <c r="S77" s="41"/>
      <c r="T77" s="42">
        <f t="shared" si="9"/>
      </c>
      <c r="U77" s="42"/>
    </row>
    <row r="78" spans="2:21" ht="13.5">
      <c r="B78" s="20">
        <v>70</v>
      </c>
      <c r="C78" s="39">
        <f t="shared" si="6"/>
      </c>
      <c r="D78" s="39"/>
      <c r="E78" s="20"/>
      <c r="F78" s="8"/>
      <c r="G78" s="20" t="s">
        <v>4</v>
      </c>
      <c r="H78" s="40"/>
      <c r="I78" s="40"/>
      <c r="J78" s="20"/>
      <c r="K78" s="39">
        <f t="shared" si="5"/>
      </c>
      <c r="L78" s="39"/>
      <c r="M78" s="6">
        <f t="shared" si="7"/>
      </c>
      <c r="N78" s="20"/>
      <c r="O78" s="8"/>
      <c r="P78" s="40"/>
      <c r="Q78" s="40"/>
      <c r="R78" s="41">
        <f t="shared" si="8"/>
      </c>
      <c r="S78" s="41"/>
      <c r="T78" s="42">
        <f t="shared" si="9"/>
      </c>
      <c r="U78" s="42"/>
    </row>
    <row r="79" spans="2:21" ht="13.5">
      <c r="B79" s="20">
        <v>71</v>
      </c>
      <c r="C79" s="39">
        <f t="shared" si="6"/>
      </c>
      <c r="D79" s="39"/>
      <c r="E79" s="20"/>
      <c r="F79" s="8"/>
      <c r="G79" s="20" t="s">
        <v>3</v>
      </c>
      <c r="H79" s="40"/>
      <c r="I79" s="40"/>
      <c r="J79" s="20"/>
      <c r="K79" s="39">
        <f t="shared" si="5"/>
      </c>
      <c r="L79" s="39"/>
      <c r="M79" s="6">
        <f t="shared" si="7"/>
      </c>
      <c r="N79" s="20"/>
      <c r="O79" s="8"/>
      <c r="P79" s="40"/>
      <c r="Q79" s="40"/>
      <c r="R79" s="41">
        <f t="shared" si="8"/>
      </c>
      <c r="S79" s="41"/>
      <c r="T79" s="42">
        <f t="shared" si="9"/>
      </c>
      <c r="U79" s="42"/>
    </row>
    <row r="80" spans="2:21" ht="13.5">
      <c r="B80" s="20">
        <v>72</v>
      </c>
      <c r="C80" s="39">
        <f t="shared" si="6"/>
      </c>
      <c r="D80" s="39"/>
      <c r="E80" s="20"/>
      <c r="F80" s="8"/>
      <c r="G80" s="20" t="s">
        <v>4</v>
      </c>
      <c r="H80" s="40"/>
      <c r="I80" s="40"/>
      <c r="J80" s="20"/>
      <c r="K80" s="39">
        <f t="shared" si="5"/>
      </c>
      <c r="L80" s="39"/>
      <c r="M80" s="6">
        <f t="shared" si="7"/>
      </c>
      <c r="N80" s="20"/>
      <c r="O80" s="8"/>
      <c r="P80" s="40"/>
      <c r="Q80" s="40"/>
      <c r="R80" s="41">
        <f t="shared" si="8"/>
      </c>
      <c r="S80" s="41"/>
      <c r="T80" s="42">
        <f t="shared" si="9"/>
      </c>
      <c r="U80" s="42"/>
    </row>
    <row r="81" spans="2:21" ht="13.5">
      <c r="B81" s="20">
        <v>73</v>
      </c>
      <c r="C81" s="39">
        <f t="shared" si="6"/>
      </c>
      <c r="D81" s="39"/>
      <c r="E81" s="20"/>
      <c r="F81" s="8"/>
      <c r="G81" s="20" t="s">
        <v>3</v>
      </c>
      <c r="H81" s="40"/>
      <c r="I81" s="40"/>
      <c r="J81" s="20"/>
      <c r="K81" s="39">
        <f t="shared" si="5"/>
      </c>
      <c r="L81" s="39"/>
      <c r="M81" s="6">
        <f t="shared" si="7"/>
      </c>
      <c r="N81" s="20"/>
      <c r="O81" s="8"/>
      <c r="P81" s="40"/>
      <c r="Q81" s="40"/>
      <c r="R81" s="41">
        <f t="shared" si="8"/>
      </c>
      <c r="S81" s="41"/>
      <c r="T81" s="42">
        <f t="shared" si="9"/>
      </c>
      <c r="U81" s="42"/>
    </row>
    <row r="82" spans="2:21" ht="13.5">
      <c r="B82" s="20">
        <v>74</v>
      </c>
      <c r="C82" s="39">
        <f t="shared" si="6"/>
      </c>
      <c r="D82" s="39"/>
      <c r="E82" s="20"/>
      <c r="F82" s="8"/>
      <c r="G82" s="20" t="s">
        <v>3</v>
      </c>
      <c r="H82" s="40"/>
      <c r="I82" s="40"/>
      <c r="J82" s="20"/>
      <c r="K82" s="39">
        <f t="shared" si="5"/>
      </c>
      <c r="L82" s="39"/>
      <c r="M82" s="6">
        <f t="shared" si="7"/>
      </c>
      <c r="N82" s="20"/>
      <c r="O82" s="8"/>
      <c r="P82" s="40"/>
      <c r="Q82" s="40"/>
      <c r="R82" s="41">
        <f t="shared" si="8"/>
      </c>
      <c r="S82" s="41"/>
      <c r="T82" s="42">
        <f t="shared" si="9"/>
      </c>
      <c r="U82" s="42"/>
    </row>
    <row r="83" spans="2:21" ht="13.5">
      <c r="B83" s="20">
        <v>75</v>
      </c>
      <c r="C83" s="39">
        <f t="shared" si="6"/>
      </c>
      <c r="D83" s="39"/>
      <c r="E83" s="20"/>
      <c r="F83" s="8"/>
      <c r="G83" s="20" t="s">
        <v>3</v>
      </c>
      <c r="H83" s="40"/>
      <c r="I83" s="40"/>
      <c r="J83" s="20"/>
      <c r="K83" s="39">
        <f t="shared" si="5"/>
      </c>
      <c r="L83" s="39"/>
      <c r="M83" s="6">
        <f t="shared" si="7"/>
      </c>
      <c r="N83" s="20"/>
      <c r="O83" s="8"/>
      <c r="P83" s="40"/>
      <c r="Q83" s="40"/>
      <c r="R83" s="41">
        <f t="shared" si="8"/>
      </c>
      <c r="S83" s="41"/>
      <c r="T83" s="42">
        <f t="shared" si="9"/>
      </c>
      <c r="U83" s="42"/>
    </row>
    <row r="84" spans="2:21" ht="13.5">
      <c r="B84" s="20">
        <v>76</v>
      </c>
      <c r="C84" s="39">
        <f t="shared" si="6"/>
      </c>
      <c r="D84" s="39"/>
      <c r="E84" s="20"/>
      <c r="F84" s="8"/>
      <c r="G84" s="20" t="s">
        <v>3</v>
      </c>
      <c r="H84" s="40"/>
      <c r="I84" s="40"/>
      <c r="J84" s="20"/>
      <c r="K84" s="39">
        <f t="shared" si="5"/>
      </c>
      <c r="L84" s="39"/>
      <c r="M84" s="6">
        <f t="shared" si="7"/>
      </c>
      <c r="N84" s="20"/>
      <c r="O84" s="8"/>
      <c r="P84" s="40"/>
      <c r="Q84" s="40"/>
      <c r="R84" s="41">
        <f t="shared" si="8"/>
      </c>
      <c r="S84" s="41"/>
      <c r="T84" s="42">
        <f t="shared" si="9"/>
      </c>
      <c r="U84" s="42"/>
    </row>
    <row r="85" spans="2:21" ht="13.5">
      <c r="B85" s="20">
        <v>77</v>
      </c>
      <c r="C85" s="39">
        <f t="shared" si="6"/>
      </c>
      <c r="D85" s="39"/>
      <c r="E85" s="20"/>
      <c r="F85" s="8"/>
      <c r="G85" s="20" t="s">
        <v>4</v>
      </c>
      <c r="H85" s="40"/>
      <c r="I85" s="40"/>
      <c r="J85" s="20"/>
      <c r="K85" s="39">
        <f t="shared" si="5"/>
      </c>
      <c r="L85" s="39"/>
      <c r="M85" s="6">
        <f t="shared" si="7"/>
      </c>
      <c r="N85" s="20"/>
      <c r="O85" s="8"/>
      <c r="P85" s="40"/>
      <c r="Q85" s="40"/>
      <c r="R85" s="41">
        <f t="shared" si="8"/>
      </c>
      <c r="S85" s="41"/>
      <c r="T85" s="42">
        <f t="shared" si="9"/>
      </c>
      <c r="U85" s="42"/>
    </row>
    <row r="86" spans="2:21" ht="13.5">
      <c r="B86" s="20">
        <v>78</v>
      </c>
      <c r="C86" s="39">
        <f t="shared" si="6"/>
      </c>
      <c r="D86" s="39"/>
      <c r="E86" s="20"/>
      <c r="F86" s="8"/>
      <c r="G86" s="20" t="s">
        <v>3</v>
      </c>
      <c r="H86" s="40"/>
      <c r="I86" s="40"/>
      <c r="J86" s="20"/>
      <c r="K86" s="39">
        <f t="shared" si="5"/>
      </c>
      <c r="L86" s="39"/>
      <c r="M86" s="6">
        <f t="shared" si="7"/>
      </c>
      <c r="N86" s="20"/>
      <c r="O86" s="8"/>
      <c r="P86" s="40"/>
      <c r="Q86" s="40"/>
      <c r="R86" s="41">
        <f t="shared" si="8"/>
      </c>
      <c r="S86" s="41"/>
      <c r="T86" s="42">
        <f t="shared" si="9"/>
      </c>
      <c r="U86" s="42"/>
    </row>
    <row r="87" spans="2:21" ht="13.5">
      <c r="B87" s="20">
        <v>79</v>
      </c>
      <c r="C87" s="39">
        <f t="shared" si="6"/>
      </c>
      <c r="D87" s="39"/>
      <c r="E87" s="20"/>
      <c r="F87" s="8"/>
      <c r="G87" s="20" t="s">
        <v>4</v>
      </c>
      <c r="H87" s="40"/>
      <c r="I87" s="40"/>
      <c r="J87" s="20"/>
      <c r="K87" s="39">
        <f t="shared" si="5"/>
      </c>
      <c r="L87" s="39"/>
      <c r="M87" s="6">
        <f t="shared" si="7"/>
      </c>
      <c r="N87" s="20"/>
      <c r="O87" s="8"/>
      <c r="P87" s="40"/>
      <c r="Q87" s="40"/>
      <c r="R87" s="41">
        <f t="shared" si="8"/>
      </c>
      <c r="S87" s="41"/>
      <c r="T87" s="42">
        <f t="shared" si="9"/>
      </c>
      <c r="U87" s="42"/>
    </row>
    <row r="88" spans="2:21" ht="13.5">
      <c r="B88" s="20">
        <v>80</v>
      </c>
      <c r="C88" s="39">
        <f t="shared" si="6"/>
      </c>
      <c r="D88" s="39"/>
      <c r="E88" s="20"/>
      <c r="F88" s="8"/>
      <c r="G88" s="20" t="s">
        <v>4</v>
      </c>
      <c r="H88" s="40"/>
      <c r="I88" s="40"/>
      <c r="J88" s="20"/>
      <c r="K88" s="39">
        <f t="shared" si="5"/>
      </c>
      <c r="L88" s="39"/>
      <c r="M88" s="6">
        <f t="shared" si="7"/>
      </c>
      <c r="N88" s="20"/>
      <c r="O88" s="8"/>
      <c r="P88" s="40"/>
      <c r="Q88" s="40"/>
      <c r="R88" s="41">
        <f t="shared" si="8"/>
      </c>
      <c r="S88" s="41"/>
      <c r="T88" s="42">
        <f t="shared" si="9"/>
      </c>
      <c r="U88" s="42"/>
    </row>
    <row r="89" spans="2:21" ht="13.5">
      <c r="B89" s="20">
        <v>81</v>
      </c>
      <c r="C89" s="39">
        <f t="shared" si="6"/>
      </c>
      <c r="D89" s="39"/>
      <c r="E89" s="20"/>
      <c r="F89" s="8"/>
      <c r="G89" s="20" t="s">
        <v>4</v>
      </c>
      <c r="H89" s="40"/>
      <c r="I89" s="40"/>
      <c r="J89" s="20"/>
      <c r="K89" s="39">
        <f t="shared" si="5"/>
      </c>
      <c r="L89" s="39"/>
      <c r="M89" s="6">
        <f t="shared" si="7"/>
      </c>
      <c r="N89" s="20"/>
      <c r="O89" s="8"/>
      <c r="P89" s="40"/>
      <c r="Q89" s="40"/>
      <c r="R89" s="41">
        <f t="shared" si="8"/>
      </c>
      <c r="S89" s="41"/>
      <c r="T89" s="42">
        <f t="shared" si="9"/>
      </c>
      <c r="U89" s="42"/>
    </row>
    <row r="90" spans="2:21" ht="13.5">
      <c r="B90" s="20">
        <v>82</v>
      </c>
      <c r="C90" s="39">
        <f t="shared" si="6"/>
      </c>
      <c r="D90" s="39"/>
      <c r="E90" s="20"/>
      <c r="F90" s="8"/>
      <c r="G90" s="20" t="s">
        <v>4</v>
      </c>
      <c r="H90" s="40"/>
      <c r="I90" s="40"/>
      <c r="J90" s="20"/>
      <c r="K90" s="39">
        <f t="shared" si="5"/>
      </c>
      <c r="L90" s="39"/>
      <c r="M90" s="6">
        <f t="shared" si="7"/>
      </c>
      <c r="N90" s="20"/>
      <c r="O90" s="8"/>
      <c r="P90" s="40"/>
      <c r="Q90" s="40"/>
      <c r="R90" s="41">
        <f t="shared" si="8"/>
      </c>
      <c r="S90" s="41"/>
      <c r="T90" s="42">
        <f t="shared" si="9"/>
      </c>
      <c r="U90" s="42"/>
    </row>
    <row r="91" spans="2:21" ht="13.5">
      <c r="B91" s="20">
        <v>83</v>
      </c>
      <c r="C91" s="39">
        <f t="shared" si="6"/>
      </c>
      <c r="D91" s="39"/>
      <c r="E91" s="20"/>
      <c r="F91" s="8"/>
      <c r="G91" s="20" t="s">
        <v>4</v>
      </c>
      <c r="H91" s="40"/>
      <c r="I91" s="40"/>
      <c r="J91" s="20"/>
      <c r="K91" s="39">
        <f t="shared" si="5"/>
      </c>
      <c r="L91" s="39"/>
      <c r="M91" s="6">
        <f t="shared" si="7"/>
      </c>
      <c r="N91" s="20"/>
      <c r="O91" s="8"/>
      <c r="P91" s="40"/>
      <c r="Q91" s="40"/>
      <c r="R91" s="41">
        <f t="shared" si="8"/>
      </c>
      <c r="S91" s="41"/>
      <c r="T91" s="42">
        <f t="shared" si="9"/>
      </c>
      <c r="U91" s="42"/>
    </row>
    <row r="92" spans="2:21" ht="13.5">
      <c r="B92" s="20">
        <v>84</v>
      </c>
      <c r="C92" s="39">
        <f t="shared" si="6"/>
      </c>
      <c r="D92" s="39"/>
      <c r="E92" s="20"/>
      <c r="F92" s="8"/>
      <c r="G92" s="20" t="s">
        <v>3</v>
      </c>
      <c r="H92" s="40"/>
      <c r="I92" s="40"/>
      <c r="J92" s="20"/>
      <c r="K92" s="39">
        <f t="shared" si="5"/>
      </c>
      <c r="L92" s="39"/>
      <c r="M92" s="6">
        <f t="shared" si="7"/>
      </c>
      <c r="N92" s="20"/>
      <c r="O92" s="8"/>
      <c r="P92" s="40"/>
      <c r="Q92" s="40"/>
      <c r="R92" s="41">
        <f t="shared" si="8"/>
      </c>
      <c r="S92" s="41"/>
      <c r="T92" s="42">
        <f t="shared" si="9"/>
      </c>
      <c r="U92" s="42"/>
    </row>
    <row r="93" spans="2:21" ht="13.5">
      <c r="B93" s="20">
        <v>85</v>
      </c>
      <c r="C93" s="39">
        <f t="shared" si="6"/>
      </c>
      <c r="D93" s="39"/>
      <c r="E93" s="20"/>
      <c r="F93" s="8"/>
      <c r="G93" s="20" t="s">
        <v>4</v>
      </c>
      <c r="H93" s="40"/>
      <c r="I93" s="40"/>
      <c r="J93" s="20"/>
      <c r="K93" s="39">
        <f t="shared" si="5"/>
      </c>
      <c r="L93" s="39"/>
      <c r="M93" s="6">
        <f t="shared" si="7"/>
      </c>
      <c r="N93" s="20"/>
      <c r="O93" s="8"/>
      <c r="P93" s="40"/>
      <c r="Q93" s="40"/>
      <c r="R93" s="41">
        <f t="shared" si="8"/>
      </c>
      <c r="S93" s="41"/>
      <c r="T93" s="42">
        <f t="shared" si="9"/>
      </c>
      <c r="U93" s="42"/>
    </row>
    <row r="94" spans="2:21" ht="13.5">
      <c r="B94" s="20">
        <v>86</v>
      </c>
      <c r="C94" s="39">
        <f t="shared" si="6"/>
      </c>
      <c r="D94" s="39"/>
      <c r="E94" s="20"/>
      <c r="F94" s="8"/>
      <c r="G94" s="20" t="s">
        <v>3</v>
      </c>
      <c r="H94" s="40"/>
      <c r="I94" s="40"/>
      <c r="J94" s="20"/>
      <c r="K94" s="39">
        <f t="shared" si="5"/>
      </c>
      <c r="L94" s="39"/>
      <c r="M94" s="6">
        <f t="shared" si="7"/>
      </c>
      <c r="N94" s="20"/>
      <c r="O94" s="8"/>
      <c r="P94" s="40"/>
      <c r="Q94" s="40"/>
      <c r="R94" s="41">
        <f t="shared" si="8"/>
      </c>
      <c r="S94" s="41"/>
      <c r="T94" s="42">
        <f t="shared" si="9"/>
      </c>
      <c r="U94" s="42"/>
    </row>
    <row r="95" spans="2:21" ht="13.5">
      <c r="B95" s="20">
        <v>87</v>
      </c>
      <c r="C95" s="39">
        <f t="shared" si="6"/>
      </c>
      <c r="D95" s="39"/>
      <c r="E95" s="20"/>
      <c r="F95" s="8"/>
      <c r="G95" s="20" t="s">
        <v>4</v>
      </c>
      <c r="H95" s="40"/>
      <c r="I95" s="40"/>
      <c r="J95" s="20"/>
      <c r="K95" s="39">
        <f t="shared" si="5"/>
      </c>
      <c r="L95" s="39"/>
      <c r="M95" s="6">
        <f t="shared" si="7"/>
      </c>
      <c r="N95" s="20"/>
      <c r="O95" s="8"/>
      <c r="P95" s="40"/>
      <c r="Q95" s="40"/>
      <c r="R95" s="41">
        <f t="shared" si="8"/>
      </c>
      <c r="S95" s="41"/>
      <c r="T95" s="42">
        <f t="shared" si="9"/>
      </c>
      <c r="U95" s="42"/>
    </row>
    <row r="96" spans="2:21" ht="13.5">
      <c r="B96" s="20">
        <v>88</v>
      </c>
      <c r="C96" s="39">
        <f t="shared" si="6"/>
      </c>
      <c r="D96" s="39"/>
      <c r="E96" s="20"/>
      <c r="F96" s="8"/>
      <c r="G96" s="20" t="s">
        <v>3</v>
      </c>
      <c r="H96" s="40"/>
      <c r="I96" s="40"/>
      <c r="J96" s="20"/>
      <c r="K96" s="39">
        <f t="shared" si="5"/>
      </c>
      <c r="L96" s="39"/>
      <c r="M96" s="6">
        <f t="shared" si="7"/>
      </c>
      <c r="N96" s="20"/>
      <c r="O96" s="8"/>
      <c r="P96" s="40"/>
      <c r="Q96" s="40"/>
      <c r="R96" s="41">
        <f t="shared" si="8"/>
      </c>
      <c r="S96" s="41"/>
      <c r="T96" s="42">
        <f t="shared" si="9"/>
      </c>
      <c r="U96" s="42"/>
    </row>
    <row r="97" spans="2:21" ht="13.5">
      <c r="B97" s="20">
        <v>89</v>
      </c>
      <c r="C97" s="39">
        <f t="shared" si="6"/>
      </c>
      <c r="D97" s="39"/>
      <c r="E97" s="20"/>
      <c r="F97" s="8"/>
      <c r="G97" s="20" t="s">
        <v>4</v>
      </c>
      <c r="H97" s="40"/>
      <c r="I97" s="40"/>
      <c r="J97" s="20"/>
      <c r="K97" s="39">
        <f t="shared" si="5"/>
      </c>
      <c r="L97" s="39"/>
      <c r="M97" s="6">
        <f t="shared" si="7"/>
      </c>
      <c r="N97" s="20"/>
      <c r="O97" s="8"/>
      <c r="P97" s="40"/>
      <c r="Q97" s="40"/>
      <c r="R97" s="41">
        <f t="shared" si="8"/>
      </c>
      <c r="S97" s="41"/>
      <c r="T97" s="42">
        <f t="shared" si="9"/>
      </c>
      <c r="U97" s="42"/>
    </row>
    <row r="98" spans="2:21" ht="13.5">
      <c r="B98" s="20">
        <v>90</v>
      </c>
      <c r="C98" s="39">
        <f t="shared" si="6"/>
      </c>
      <c r="D98" s="39"/>
      <c r="E98" s="20"/>
      <c r="F98" s="8"/>
      <c r="G98" s="20" t="s">
        <v>3</v>
      </c>
      <c r="H98" s="40"/>
      <c r="I98" s="40"/>
      <c r="J98" s="20"/>
      <c r="K98" s="39">
        <f t="shared" si="5"/>
      </c>
      <c r="L98" s="39"/>
      <c r="M98" s="6">
        <f t="shared" si="7"/>
      </c>
      <c r="N98" s="20"/>
      <c r="O98" s="8"/>
      <c r="P98" s="40"/>
      <c r="Q98" s="40"/>
      <c r="R98" s="41">
        <f t="shared" si="8"/>
      </c>
      <c r="S98" s="41"/>
      <c r="T98" s="42">
        <f t="shared" si="9"/>
      </c>
      <c r="U98" s="42"/>
    </row>
    <row r="99" spans="2:21" ht="13.5">
      <c r="B99" s="20">
        <v>91</v>
      </c>
      <c r="C99" s="39">
        <f t="shared" si="6"/>
      </c>
      <c r="D99" s="39"/>
      <c r="E99" s="20"/>
      <c r="F99" s="8"/>
      <c r="G99" s="20" t="s">
        <v>4</v>
      </c>
      <c r="H99" s="40"/>
      <c r="I99" s="40"/>
      <c r="J99" s="20"/>
      <c r="K99" s="39">
        <f t="shared" si="5"/>
      </c>
      <c r="L99" s="39"/>
      <c r="M99" s="6">
        <f t="shared" si="7"/>
      </c>
      <c r="N99" s="20"/>
      <c r="O99" s="8"/>
      <c r="P99" s="40"/>
      <c r="Q99" s="40"/>
      <c r="R99" s="41">
        <f t="shared" si="8"/>
      </c>
      <c r="S99" s="41"/>
      <c r="T99" s="42">
        <f t="shared" si="9"/>
      </c>
      <c r="U99" s="42"/>
    </row>
    <row r="100" spans="2:21" ht="13.5">
      <c r="B100" s="20">
        <v>92</v>
      </c>
      <c r="C100" s="39">
        <f t="shared" si="6"/>
      </c>
      <c r="D100" s="39"/>
      <c r="E100" s="20"/>
      <c r="F100" s="8"/>
      <c r="G100" s="20" t="s">
        <v>4</v>
      </c>
      <c r="H100" s="40"/>
      <c r="I100" s="40"/>
      <c r="J100" s="20"/>
      <c r="K100" s="39">
        <f t="shared" si="5"/>
      </c>
      <c r="L100" s="39"/>
      <c r="M100" s="6">
        <f t="shared" si="7"/>
      </c>
      <c r="N100" s="20"/>
      <c r="O100" s="8"/>
      <c r="P100" s="40"/>
      <c r="Q100" s="40"/>
      <c r="R100" s="41">
        <f t="shared" si="8"/>
      </c>
      <c r="S100" s="41"/>
      <c r="T100" s="42">
        <f t="shared" si="9"/>
      </c>
      <c r="U100" s="42"/>
    </row>
    <row r="101" spans="2:21" ht="13.5">
      <c r="B101" s="20">
        <v>93</v>
      </c>
      <c r="C101" s="39">
        <f t="shared" si="6"/>
      </c>
      <c r="D101" s="39"/>
      <c r="E101" s="20"/>
      <c r="F101" s="8"/>
      <c r="G101" s="20" t="s">
        <v>3</v>
      </c>
      <c r="H101" s="40"/>
      <c r="I101" s="40"/>
      <c r="J101" s="20"/>
      <c r="K101" s="39">
        <f t="shared" si="5"/>
      </c>
      <c r="L101" s="39"/>
      <c r="M101" s="6">
        <f t="shared" si="7"/>
      </c>
      <c r="N101" s="20"/>
      <c r="O101" s="8"/>
      <c r="P101" s="40"/>
      <c r="Q101" s="40"/>
      <c r="R101" s="41">
        <f t="shared" si="8"/>
      </c>
      <c r="S101" s="41"/>
      <c r="T101" s="42">
        <f t="shared" si="9"/>
      </c>
      <c r="U101" s="42"/>
    </row>
    <row r="102" spans="2:21" ht="13.5">
      <c r="B102" s="20">
        <v>94</v>
      </c>
      <c r="C102" s="39">
        <f t="shared" si="6"/>
      </c>
      <c r="D102" s="39"/>
      <c r="E102" s="20"/>
      <c r="F102" s="8"/>
      <c r="G102" s="20" t="s">
        <v>3</v>
      </c>
      <c r="H102" s="40"/>
      <c r="I102" s="40"/>
      <c r="J102" s="20"/>
      <c r="K102" s="39">
        <f t="shared" si="5"/>
      </c>
      <c r="L102" s="39"/>
      <c r="M102" s="6">
        <f t="shared" si="7"/>
      </c>
      <c r="N102" s="20"/>
      <c r="O102" s="8"/>
      <c r="P102" s="40"/>
      <c r="Q102" s="40"/>
      <c r="R102" s="41">
        <f t="shared" si="8"/>
      </c>
      <c r="S102" s="41"/>
      <c r="T102" s="42">
        <f t="shared" si="9"/>
      </c>
      <c r="U102" s="42"/>
    </row>
    <row r="103" spans="2:21" ht="13.5">
      <c r="B103" s="20">
        <v>95</v>
      </c>
      <c r="C103" s="39">
        <f t="shared" si="6"/>
      </c>
      <c r="D103" s="39"/>
      <c r="E103" s="20"/>
      <c r="F103" s="8"/>
      <c r="G103" s="20" t="s">
        <v>3</v>
      </c>
      <c r="H103" s="40"/>
      <c r="I103" s="40"/>
      <c r="J103" s="20"/>
      <c r="K103" s="39">
        <f t="shared" si="5"/>
      </c>
      <c r="L103" s="39"/>
      <c r="M103" s="6">
        <f t="shared" si="7"/>
      </c>
      <c r="N103" s="20"/>
      <c r="O103" s="8"/>
      <c r="P103" s="40"/>
      <c r="Q103" s="40"/>
      <c r="R103" s="41">
        <f t="shared" si="8"/>
      </c>
      <c r="S103" s="41"/>
      <c r="T103" s="42">
        <f t="shared" si="9"/>
      </c>
      <c r="U103" s="42"/>
    </row>
    <row r="104" spans="2:21" ht="13.5">
      <c r="B104" s="20">
        <v>96</v>
      </c>
      <c r="C104" s="39">
        <f t="shared" si="6"/>
      </c>
      <c r="D104" s="39"/>
      <c r="E104" s="20"/>
      <c r="F104" s="8"/>
      <c r="G104" s="20" t="s">
        <v>4</v>
      </c>
      <c r="H104" s="40"/>
      <c r="I104" s="40"/>
      <c r="J104" s="20"/>
      <c r="K104" s="39">
        <f t="shared" si="5"/>
      </c>
      <c r="L104" s="39"/>
      <c r="M104" s="6">
        <f t="shared" si="7"/>
      </c>
      <c r="N104" s="20"/>
      <c r="O104" s="8"/>
      <c r="P104" s="40"/>
      <c r="Q104" s="40"/>
      <c r="R104" s="41">
        <f t="shared" si="8"/>
      </c>
      <c r="S104" s="41"/>
      <c r="T104" s="42">
        <f t="shared" si="9"/>
      </c>
      <c r="U104" s="42"/>
    </row>
    <row r="105" spans="2:21" ht="13.5">
      <c r="B105" s="20">
        <v>97</v>
      </c>
      <c r="C105" s="39">
        <f t="shared" si="6"/>
      </c>
      <c r="D105" s="39"/>
      <c r="E105" s="20"/>
      <c r="F105" s="8"/>
      <c r="G105" s="20" t="s">
        <v>3</v>
      </c>
      <c r="H105" s="40"/>
      <c r="I105" s="40"/>
      <c r="J105" s="20"/>
      <c r="K105" s="39">
        <f t="shared" si="5"/>
      </c>
      <c r="L105" s="39"/>
      <c r="M105" s="6">
        <f t="shared" si="7"/>
      </c>
      <c r="N105" s="20"/>
      <c r="O105" s="8"/>
      <c r="P105" s="40"/>
      <c r="Q105" s="40"/>
      <c r="R105" s="41">
        <f t="shared" si="8"/>
      </c>
      <c r="S105" s="41"/>
      <c r="T105" s="42">
        <f t="shared" si="9"/>
      </c>
      <c r="U105" s="42"/>
    </row>
    <row r="106" spans="2:21" ht="13.5">
      <c r="B106" s="20">
        <v>98</v>
      </c>
      <c r="C106" s="39">
        <f t="shared" si="6"/>
      </c>
      <c r="D106" s="39"/>
      <c r="E106" s="20"/>
      <c r="F106" s="8"/>
      <c r="G106" s="20" t="s">
        <v>4</v>
      </c>
      <c r="H106" s="40"/>
      <c r="I106" s="40"/>
      <c r="J106" s="20"/>
      <c r="K106" s="39">
        <f t="shared" si="5"/>
      </c>
      <c r="L106" s="39"/>
      <c r="M106" s="6">
        <f t="shared" si="7"/>
      </c>
      <c r="N106" s="20"/>
      <c r="O106" s="8"/>
      <c r="P106" s="40"/>
      <c r="Q106" s="40"/>
      <c r="R106" s="41">
        <f t="shared" si="8"/>
      </c>
      <c r="S106" s="41"/>
      <c r="T106" s="42">
        <f t="shared" si="9"/>
      </c>
      <c r="U106" s="42"/>
    </row>
    <row r="107" spans="2:21" ht="13.5">
      <c r="B107" s="20">
        <v>99</v>
      </c>
      <c r="C107" s="39">
        <f t="shared" si="6"/>
      </c>
      <c r="D107" s="39"/>
      <c r="E107" s="20"/>
      <c r="F107" s="8"/>
      <c r="G107" s="20" t="s">
        <v>4</v>
      </c>
      <c r="H107" s="40"/>
      <c r="I107" s="40"/>
      <c r="J107" s="20"/>
      <c r="K107" s="39">
        <f t="shared" si="5"/>
      </c>
      <c r="L107" s="39"/>
      <c r="M107" s="6">
        <f t="shared" si="7"/>
      </c>
      <c r="N107" s="20"/>
      <c r="O107" s="8"/>
      <c r="P107" s="40"/>
      <c r="Q107" s="40"/>
      <c r="R107" s="41">
        <f t="shared" si="8"/>
      </c>
      <c r="S107" s="41"/>
      <c r="T107" s="42">
        <f t="shared" si="9"/>
      </c>
      <c r="U107" s="42"/>
    </row>
    <row r="108" spans="2:21" ht="13.5">
      <c r="B108" s="20">
        <v>100</v>
      </c>
      <c r="C108" s="39">
        <f t="shared" si="6"/>
      </c>
      <c r="D108" s="39"/>
      <c r="E108" s="20"/>
      <c r="F108" s="8"/>
      <c r="G108" s="20" t="s">
        <v>3</v>
      </c>
      <c r="H108" s="40"/>
      <c r="I108" s="40"/>
      <c r="J108" s="20"/>
      <c r="K108" s="39">
        <f t="shared" si="5"/>
      </c>
      <c r="L108" s="39"/>
      <c r="M108" s="6">
        <f t="shared" si="7"/>
      </c>
      <c r="N108" s="20"/>
      <c r="O108" s="8"/>
      <c r="P108" s="40"/>
      <c r="Q108" s="40"/>
      <c r="R108" s="41">
        <f t="shared" si="8"/>
      </c>
      <c r="S108" s="41"/>
      <c r="T108" s="42">
        <f t="shared" si="9"/>
      </c>
      <c r="U108" s="42"/>
    </row>
    <row r="109" spans="2:18" ht="13.5">
      <c r="B109" s="1"/>
      <c r="C109" s="1"/>
      <c r="D109" s="1"/>
      <c r="E109" s="1"/>
      <c r="F109" s="1"/>
      <c r="G109" s="1"/>
      <c r="H109" s="1"/>
      <c r="I109" s="1"/>
      <c r="J109" s="1"/>
      <c r="K109" s="1"/>
      <c r="L109" s="1"/>
      <c r="M109" s="1"/>
      <c r="N109" s="1"/>
      <c r="O109" s="1"/>
      <c r="P109" s="1"/>
      <c r="Q109" s="1"/>
      <c r="R109" s="1"/>
    </row>
  </sheetData>
  <sheetProtection/>
  <mergeCells count="635">
    <mergeCell ref="J2:K2"/>
    <mergeCell ref="L2:M2"/>
    <mergeCell ref="N2:O2"/>
    <mergeCell ref="P2:Q2"/>
    <mergeCell ref="B3:C3"/>
    <mergeCell ref="D3:I3"/>
    <mergeCell ref="J3:K3"/>
    <mergeCell ref="L3:Q3"/>
    <mergeCell ref="B2:C2"/>
    <mergeCell ref="D2:E2"/>
    <mergeCell ref="F2:G2"/>
    <mergeCell ref="H2:I2"/>
    <mergeCell ref="B4:C4"/>
    <mergeCell ref="D4:E4"/>
    <mergeCell ref="F4:G4"/>
    <mergeCell ref="H4:I4"/>
    <mergeCell ref="J4:K4"/>
    <mergeCell ref="L4:M4"/>
    <mergeCell ref="N4:O4"/>
    <mergeCell ref="P4:Q4"/>
    <mergeCell ref="J5:K5"/>
    <mergeCell ref="L5:M5"/>
    <mergeCell ref="P5:Q5"/>
    <mergeCell ref="B7:B8"/>
    <mergeCell ref="C7:D8"/>
    <mergeCell ref="E7:I7"/>
    <mergeCell ref="J7:L7"/>
    <mergeCell ref="M7:M8"/>
    <mergeCell ref="N7:Q7"/>
    <mergeCell ref="R7:U7"/>
    <mergeCell ref="H8:I8"/>
    <mergeCell ref="K8:L8"/>
    <mergeCell ref="P8:Q8"/>
    <mergeCell ref="R8:S8"/>
    <mergeCell ref="T8:U8"/>
    <mergeCell ref="C9:D9"/>
    <mergeCell ref="H9:I9"/>
    <mergeCell ref="K9:L9"/>
    <mergeCell ref="P9:Q9"/>
    <mergeCell ref="R9:S9"/>
    <mergeCell ref="T9:U9"/>
    <mergeCell ref="C10:D10"/>
    <mergeCell ref="H10:I10"/>
    <mergeCell ref="K10:L10"/>
    <mergeCell ref="P10:Q10"/>
    <mergeCell ref="R10:S10"/>
    <mergeCell ref="T10:U10"/>
    <mergeCell ref="C11:D11"/>
    <mergeCell ref="H11:I11"/>
    <mergeCell ref="K11:L11"/>
    <mergeCell ref="P11:Q11"/>
    <mergeCell ref="R11:S11"/>
    <mergeCell ref="T11:U11"/>
    <mergeCell ref="C12:D12"/>
    <mergeCell ref="H12:I12"/>
    <mergeCell ref="K12:L12"/>
    <mergeCell ref="P12:Q12"/>
    <mergeCell ref="R12:S12"/>
    <mergeCell ref="T12:U12"/>
    <mergeCell ref="C13:D13"/>
    <mergeCell ref="H13:I13"/>
    <mergeCell ref="K13:L13"/>
    <mergeCell ref="P13:Q13"/>
    <mergeCell ref="R13:S13"/>
    <mergeCell ref="T13:U13"/>
    <mergeCell ref="C14:D14"/>
    <mergeCell ref="H14:I14"/>
    <mergeCell ref="K14:L14"/>
    <mergeCell ref="P14:Q14"/>
    <mergeCell ref="R14:S14"/>
    <mergeCell ref="T14:U14"/>
    <mergeCell ref="C15:D15"/>
    <mergeCell ref="H15:I15"/>
    <mergeCell ref="K15:L15"/>
    <mergeCell ref="P15:Q15"/>
    <mergeCell ref="R15:S15"/>
    <mergeCell ref="T15:U15"/>
    <mergeCell ref="C16:D16"/>
    <mergeCell ref="H16:I16"/>
    <mergeCell ref="K16:L16"/>
    <mergeCell ref="P16:Q16"/>
    <mergeCell ref="R16:S16"/>
    <mergeCell ref="T16:U16"/>
    <mergeCell ref="C17:D17"/>
    <mergeCell ref="H17:I17"/>
    <mergeCell ref="K17:L17"/>
    <mergeCell ref="P17:Q17"/>
    <mergeCell ref="R17:S17"/>
    <mergeCell ref="T17:U17"/>
    <mergeCell ref="C18:D18"/>
    <mergeCell ref="H18:I18"/>
    <mergeCell ref="K18:L18"/>
    <mergeCell ref="P18:Q18"/>
    <mergeCell ref="R18:S18"/>
    <mergeCell ref="T18:U18"/>
    <mergeCell ref="C19:D19"/>
    <mergeCell ref="H19:I19"/>
    <mergeCell ref="K19:L19"/>
    <mergeCell ref="P19:Q19"/>
    <mergeCell ref="R19:S19"/>
    <mergeCell ref="T19:U19"/>
    <mergeCell ref="C20:D20"/>
    <mergeCell ref="H20:I20"/>
    <mergeCell ref="K20:L20"/>
    <mergeCell ref="P20:Q20"/>
    <mergeCell ref="R20:S20"/>
    <mergeCell ref="T20:U20"/>
    <mergeCell ref="C21:D21"/>
    <mergeCell ref="H21:I21"/>
    <mergeCell ref="K21:L21"/>
    <mergeCell ref="P21:Q21"/>
    <mergeCell ref="R21:S21"/>
    <mergeCell ref="T21:U21"/>
    <mergeCell ref="C22:D22"/>
    <mergeCell ref="H22:I22"/>
    <mergeCell ref="K22:L22"/>
    <mergeCell ref="P22:Q22"/>
    <mergeCell ref="R22:S22"/>
    <mergeCell ref="T22:U22"/>
    <mergeCell ref="C23:D23"/>
    <mergeCell ref="H23:I23"/>
    <mergeCell ref="K23:L23"/>
    <mergeCell ref="P23:Q23"/>
    <mergeCell ref="R23:S23"/>
    <mergeCell ref="T23:U23"/>
    <mergeCell ref="C24:D24"/>
    <mergeCell ref="H24:I24"/>
    <mergeCell ref="K24:L24"/>
    <mergeCell ref="P24:Q24"/>
    <mergeCell ref="R24:S24"/>
    <mergeCell ref="T24:U24"/>
    <mergeCell ref="C25:D25"/>
    <mergeCell ref="H25:I25"/>
    <mergeCell ref="K25:L25"/>
    <mergeCell ref="P25:Q25"/>
    <mergeCell ref="R25:S25"/>
    <mergeCell ref="T25:U25"/>
    <mergeCell ref="C26:D26"/>
    <mergeCell ref="H26:I26"/>
    <mergeCell ref="K26:L26"/>
    <mergeCell ref="P26:Q26"/>
    <mergeCell ref="R26:S26"/>
    <mergeCell ref="T26:U26"/>
    <mergeCell ref="C27:D27"/>
    <mergeCell ref="H27:I27"/>
    <mergeCell ref="K27:L27"/>
    <mergeCell ref="P27:Q27"/>
    <mergeCell ref="R27:S27"/>
    <mergeCell ref="T27:U27"/>
    <mergeCell ref="C28:D28"/>
    <mergeCell ref="H28:I28"/>
    <mergeCell ref="K28:L28"/>
    <mergeCell ref="P28:Q28"/>
    <mergeCell ref="R28:S28"/>
    <mergeCell ref="T28:U28"/>
    <mergeCell ref="C29:D29"/>
    <mergeCell ref="H29:I29"/>
    <mergeCell ref="K29:L29"/>
    <mergeCell ref="P29:Q29"/>
    <mergeCell ref="R29:S29"/>
    <mergeCell ref="T29:U29"/>
    <mergeCell ref="C30:D30"/>
    <mergeCell ref="H30:I30"/>
    <mergeCell ref="K30:L30"/>
    <mergeCell ref="P30:Q30"/>
    <mergeCell ref="R30:S30"/>
    <mergeCell ref="T30:U30"/>
    <mergeCell ref="C31:D31"/>
    <mergeCell ref="H31:I31"/>
    <mergeCell ref="K31:L31"/>
    <mergeCell ref="P31:Q31"/>
    <mergeCell ref="R31:S31"/>
    <mergeCell ref="T31:U31"/>
    <mergeCell ref="C32:D32"/>
    <mergeCell ref="H32:I32"/>
    <mergeCell ref="K32:L32"/>
    <mergeCell ref="P32:Q32"/>
    <mergeCell ref="R32:S32"/>
    <mergeCell ref="T32:U32"/>
    <mergeCell ref="C33:D33"/>
    <mergeCell ref="H33:I33"/>
    <mergeCell ref="K33:L33"/>
    <mergeCell ref="P33:Q33"/>
    <mergeCell ref="R33:S33"/>
    <mergeCell ref="T33:U33"/>
    <mergeCell ref="C34:D34"/>
    <mergeCell ref="H34:I34"/>
    <mergeCell ref="K34:L34"/>
    <mergeCell ref="P34:Q34"/>
    <mergeCell ref="R34:S34"/>
    <mergeCell ref="T34:U34"/>
    <mergeCell ref="C35:D35"/>
    <mergeCell ref="H35:I35"/>
    <mergeCell ref="K35:L35"/>
    <mergeCell ref="P35:Q35"/>
    <mergeCell ref="R35:S35"/>
    <mergeCell ref="T35:U35"/>
    <mergeCell ref="C36:D36"/>
    <mergeCell ref="H36:I36"/>
    <mergeCell ref="K36:L36"/>
    <mergeCell ref="P36:Q36"/>
    <mergeCell ref="R36:S36"/>
    <mergeCell ref="T36:U36"/>
    <mergeCell ref="C37:D37"/>
    <mergeCell ref="H37:I37"/>
    <mergeCell ref="K37:L37"/>
    <mergeCell ref="P37:Q37"/>
    <mergeCell ref="R37:S37"/>
    <mergeCell ref="T37:U37"/>
    <mergeCell ref="C38:D38"/>
    <mergeCell ref="H38:I38"/>
    <mergeCell ref="K38:L38"/>
    <mergeCell ref="P38:Q38"/>
    <mergeCell ref="R38:S38"/>
    <mergeCell ref="T38:U38"/>
    <mergeCell ref="C39:D39"/>
    <mergeCell ref="H39:I39"/>
    <mergeCell ref="K39:L39"/>
    <mergeCell ref="P39:Q39"/>
    <mergeCell ref="R39:S39"/>
    <mergeCell ref="T39:U39"/>
    <mergeCell ref="C40:D40"/>
    <mergeCell ref="H40:I40"/>
    <mergeCell ref="K40:L40"/>
    <mergeCell ref="P40:Q40"/>
    <mergeCell ref="R40:S40"/>
    <mergeCell ref="T40:U40"/>
    <mergeCell ref="C41:D41"/>
    <mergeCell ref="H41:I41"/>
    <mergeCell ref="K41:L41"/>
    <mergeCell ref="P41:Q41"/>
    <mergeCell ref="R41:S41"/>
    <mergeCell ref="T41:U41"/>
    <mergeCell ref="C42:D42"/>
    <mergeCell ref="H42:I42"/>
    <mergeCell ref="K42:L42"/>
    <mergeCell ref="P42:Q42"/>
    <mergeCell ref="R42:S42"/>
    <mergeCell ref="T42:U42"/>
    <mergeCell ref="C43:D43"/>
    <mergeCell ref="H43:I43"/>
    <mergeCell ref="K43:L43"/>
    <mergeCell ref="P43:Q43"/>
    <mergeCell ref="R43:S43"/>
    <mergeCell ref="T43:U43"/>
    <mergeCell ref="C44:D44"/>
    <mergeCell ref="H44:I44"/>
    <mergeCell ref="K44:L44"/>
    <mergeCell ref="P44:Q44"/>
    <mergeCell ref="R44:S44"/>
    <mergeCell ref="T44:U44"/>
    <mergeCell ref="C45:D45"/>
    <mergeCell ref="H45:I45"/>
    <mergeCell ref="K45:L45"/>
    <mergeCell ref="P45:Q45"/>
    <mergeCell ref="R45:S45"/>
    <mergeCell ref="T45:U45"/>
    <mergeCell ref="C46:D46"/>
    <mergeCell ref="H46:I46"/>
    <mergeCell ref="K46:L46"/>
    <mergeCell ref="P46:Q46"/>
    <mergeCell ref="R46:S46"/>
    <mergeCell ref="T46:U46"/>
    <mergeCell ref="C47:D47"/>
    <mergeCell ref="H47:I47"/>
    <mergeCell ref="K47:L47"/>
    <mergeCell ref="P47:Q47"/>
    <mergeCell ref="R47:S47"/>
    <mergeCell ref="T47:U47"/>
    <mergeCell ref="C48:D48"/>
    <mergeCell ref="H48:I48"/>
    <mergeCell ref="K48:L48"/>
    <mergeCell ref="P48:Q48"/>
    <mergeCell ref="R48:S48"/>
    <mergeCell ref="T48:U48"/>
    <mergeCell ref="C49:D49"/>
    <mergeCell ref="H49:I49"/>
    <mergeCell ref="K49:L49"/>
    <mergeCell ref="P49:Q49"/>
    <mergeCell ref="R49:S49"/>
    <mergeCell ref="T49:U49"/>
    <mergeCell ref="C50:D50"/>
    <mergeCell ref="H50:I50"/>
    <mergeCell ref="K50:L50"/>
    <mergeCell ref="P50:Q50"/>
    <mergeCell ref="R50:S50"/>
    <mergeCell ref="T50:U50"/>
    <mergeCell ref="C51:D51"/>
    <mergeCell ref="H51:I51"/>
    <mergeCell ref="K51:L51"/>
    <mergeCell ref="P51:Q51"/>
    <mergeCell ref="R51:S51"/>
    <mergeCell ref="T51:U51"/>
    <mergeCell ref="C52:D52"/>
    <mergeCell ref="H52:I52"/>
    <mergeCell ref="K52:L52"/>
    <mergeCell ref="P52:Q52"/>
    <mergeCell ref="R52:S52"/>
    <mergeCell ref="T52:U52"/>
    <mergeCell ref="C53:D53"/>
    <mergeCell ref="H53:I53"/>
    <mergeCell ref="K53:L53"/>
    <mergeCell ref="P53:Q53"/>
    <mergeCell ref="R53:S53"/>
    <mergeCell ref="T53:U53"/>
    <mergeCell ref="C54:D54"/>
    <mergeCell ref="H54:I54"/>
    <mergeCell ref="K54:L54"/>
    <mergeCell ref="P54:Q54"/>
    <mergeCell ref="R54:S54"/>
    <mergeCell ref="T54:U54"/>
    <mergeCell ref="C55:D55"/>
    <mergeCell ref="H55:I55"/>
    <mergeCell ref="K55:L55"/>
    <mergeCell ref="P55:Q55"/>
    <mergeCell ref="R55:S55"/>
    <mergeCell ref="T55:U55"/>
    <mergeCell ref="C56:D56"/>
    <mergeCell ref="H56:I56"/>
    <mergeCell ref="K56:L56"/>
    <mergeCell ref="P56:Q56"/>
    <mergeCell ref="R56:S56"/>
    <mergeCell ref="T56:U56"/>
    <mergeCell ref="C57:D57"/>
    <mergeCell ref="H57:I57"/>
    <mergeCell ref="K57:L57"/>
    <mergeCell ref="P57:Q57"/>
    <mergeCell ref="R57:S57"/>
    <mergeCell ref="T57:U57"/>
    <mergeCell ref="C58:D58"/>
    <mergeCell ref="H58:I58"/>
    <mergeCell ref="K58:L58"/>
    <mergeCell ref="P58:Q58"/>
    <mergeCell ref="R58:S58"/>
    <mergeCell ref="T58:U58"/>
    <mergeCell ref="C59:D59"/>
    <mergeCell ref="H59:I59"/>
    <mergeCell ref="K59:L59"/>
    <mergeCell ref="P59:Q59"/>
    <mergeCell ref="R59:S59"/>
    <mergeCell ref="T59:U59"/>
    <mergeCell ref="C60:D60"/>
    <mergeCell ref="H60:I60"/>
    <mergeCell ref="K60:L60"/>
    <mergeCell ref="P60:Q60"/>
    <mergeCell ref="R60:S60"/>
    <mergeCell ref="T60:U60"/>
    <mergeCell ref="C61:D61"/>
    <mergeCell ref="H61:I61"/>
    <mergeCell ref="K61:L61"/>
    <mergeCell ref="P61:Q61"/>
    <mergeCell ref="R61:S61"/>
    <mergeCell ref="T61:U61"/>
    <mergeCell ref="C62:D62"/>
    <mergeCell ref="H62:I62"/>
    <mergeCell ref="K62:L62"/>
    <mergeCell ref="P62:Q62"/>
    <mergeCell ref="R62:S62"/>
    <mergeCell ref="T62:U62"/>
    <mergeCell ref="C63:D63"/>
    <mergeCell ref="H63:I63"/>
    <mergeCell ref="K63:L63"/>
    <mergeCell ref="P63:Q63"/>
    <mergeCell ref="R63:S63"/>
    <mergeCell ref="T63:U63"/>
    <mergeCell ref="C64:D64"/>
    <mergeCell ref="H64:I64"/>
    <mergeCell ref="K64:L64"/>
    <mergeCell ref="P64:Q64"/>
    <mergeCell ref="R64:S64"/>
    <mergeCell ref="T64:U64"/>
    <mergeCell ref="C65:D65"/>
    <mergeCell ref="H65:I65"/>
    <mergeCell ref="K65:L65"/>
    <mergeCell ref="P65:Q65"/>
    <mergeCell ref="R65:S65"/>
    <mergeCell ref="T65:U65"/>
    <mergeCell ref="C66:D66"/>
    <mergeCell ref="H66:I66"/>
    <mergeCell ref="K66:L66"/>
    <mergeCell ref="P66:Q66"/>
    <mergeCell ref="R66:S66"/>
    <mergeCell ref="T66:U66"/>
    <mergeCell ref="C67:D67"/>
    <mergeCell ref="H67:I67"/>
    <mergeCell ref="K67:L67"/>
    <mergeCell ref="P67:Q67"/>
    <mergeCell ref="R67:S67"/>
    <mergeCell ref="T67:U67"/>
    <mergeCell ref="C68:D68"/>
    <mergeCell ref="H68:I68"/>
    <mergeCell ref="K68:L68"/>
    <mergeCell ref="P68:Q68"/>
    <mergeCell ref="R68:S68"/>
    <mergeCell ref="T68:U68"/>
    <mergeCell ref="C69:D69"/>
    <mergeCell ref="H69:I69"/>
    <mergeCell ref="K69:L69"/>
    <mergeCell ref="P69:Q69"/>
    <mergeCell ref="R69:S69"/>
    <mergeCell ref="T69:U69"/>
    <mergeCell ref="C70:D70"/>
    <mergeCell ref="H70:I70"/>
    <mergeCell ref="K70:L70"/>
    <mergeCell ref="P70:Q70"/>
    <mergeCell ref="R70:S70"/>
    <mergeCell ref="T70:U70"/>
    <mergeCell ref="C71:D71"/>
    <mergeCell ref="H71:I71"/>
    <mergeCell ref="K71:L71"/>
    <mergeCell ref="P71:Q71"/>
    <mergeCell ref="R71:S71"/>
    <mergeCell ref="T71:U71"/>
    <mergeCell ref="C72:D72"/>
    <mergeCell ref="H72:I72"/>
    <mergeCell ref="K72:L72"/>
    <mergeCell ref="P72:Q72"/>
    <mergeCell ref="R72:S72"/>
    <mergeCell ref="T72:U72"/>
    <mergeCell ref="C73:D73"/>
    <mergeCell ref="H73:I73"/>
    <mergeCell ref="K73:L73"/>
    <mergeCell ref="P73:Q73"/>
    <mergeCell ref="R73:S73"/>
    <mergeCell ref="T73:U73"/>
    <mergeCell ref="C74:D74"/>
    <mergeCell ref="H74:I74"/>
    <mergeCell ref="K74:L74"/>
    <mergeCell ref="P74:Q74"/>
    <mergeCell ref="R74:S74"/>
    <mergeCell ref="T74:U74"/>
    <mergeCell ref="C75:D75"/>
    <mergeCell ref="H75:I75"/>
    <mergeCell ref="K75:L75"/>
    <mergeCell ref="P75:Q75"/>
    <mergeCell ref="R75:S75"/>
    <mergeCell ref="T75:U75"/>
    <mergeCell ref="C76:D76"/>
    <mergeCell ref="H76:I76"/>
    <mergeCell ref="K76:L76"/>
    <mergeCell ref="P76:Q76"/>
    <mergeCell ref="R76:S76"/>
    <mergeCell ref="T76:U76"/>
    <mergeCell ref="C77:D77"/>
    <mergeCell ref="H77:I77"/>
    <mergeCell ref="K77:L77"/>
    <mergeCell ref="P77:Q77"/>
    <mergeCell ref="R77:S77"/>
    <mergeCell ref="T77:U77"/>
    <mergeCell ref="C78:D78"/>
    <mergeCell ref="H78:I78"/>
    <mergeCell ref="K78:L78"/>
    <mergeCell ref="P78:Q78"/>
    <mergeCell ref="R78:S78"/>
    <mergeCell ref="T78:U78"/>
    <mergeCell ref="C79:D79"/>
    <mergeCell ref="H79:I79"/>
    <mergeCell ref="K79:L79"/>
    <mergeCell ref="P79:Q79"/>
    <mergeCell ref="R79:S79"/>
    <mergeCell ref="T79:U79"/>
    <mergeCell ref="C80:D80"/>
    <mergeCell ref="H80:I80"/>
    <mergeCell ref="K80:L80"/>
    <mergeCell ref="P80:Q80"/>
    <mergeCell ref="R80:S80"/>
    <mergeCell ref="T80:U80"/>
    <mergeCell ref="C81:D81"/>
    <mergeCell ref="H81:I81"/>
    <mergeCell ref="K81:L81"/>
    <mergeCell ref="P81:Q81"/>
    <mergeCell ref="R81:S81"/>
    <mergeCell ref="T81:U81"/>
    <mergeCell ref="C82:D82"/>
    <mergeCell ref="H82:I82"/>
    <mergeCell ref="K82:L82"/>
    <mergeCell ref="P82:Q82"/>
    <mergeCell ref="R82:S82"/>
    <mergeCell ref="T82:U82"/>
    <mergeCell ref="C83:D83"/>
    <mergeCell ref="H83:I83"/>
    <mergeCell ref="K83:L83"/>
    <mergeCell ref="P83:Q83"/>
    <mergeCell ref="R83:S83"/>
    <mergeCell ref="T83:U83"/>
    <mergeCell ref="C84:D84"/>
    <mergeCell ref="H84:I84"/>
    <mergeCell ref="K84:L84"/>
    <mergeCell ref="P84:Q84"/>
    <mergeCell ref="R84:S84"/>
    <mergeCell ref="T84:U84"/>
    <mergeCell ref="C85:D85"/>
    <mergeCell ref="H85:I85"/>
    <mergeCell ref="K85:L85"/>
    <mergeCell ref="P85:Q85"/>
    <mergeCell ref="R85:S85"/>
    <mergeCell ref="T85:U85"/>
    <mergeCell ref="C86:D86"/>
    <mergeCell ref="H86:I86"/>
    <mergeCell ref="K86:L86"/>
    <mergeCell ref="P86:Q86"/>
    <mergeCell ref="R86:S86"/>
    <mergeCell ref="T86:U86"/>
    <mergeCell ref="C87:D87"/>
    <mergeCell ref="H87:I87"/>
    <mergeCell ref="K87:L87"/>
    <mergeCell ref="P87:Q87"/>
    <mergeCell ref="R87:S87"/>
    <mergeCell ref="T87:U87"/>
    <mergeCell ref="C88:D88"/>
    <mergeCell ref="H88:I88"/>
    <mergeCell ref="K88:L88"/>
    <mergeCell ref="P88:Q88"/>
    <mergeCell ref="R88:S88"/>
    <mergeCell ref="T88:U88"/>
    <mergeCell ref="C89:D89"/>
    <mergeCell ref="H89:I89"/>
    <mergeCell ref="K89:L89"/>
    <mergeCell ref="P89:Q89"/>
    <mergeCell ref="R89:S89"/>
    <mergeCell ref="T89:U89"/>
    <mergeCell ref="C90:D90"/>
    <mergeCell ref="H90:I90"/>
    <mergeCell ref="K90:L90"/>
    <mergeCell ref="P90:Q90"/>
    <mergeCell ref="R90:S90"/>
    <mergeCell ref="T90:U90"/>
    <mergeCell ref="C91:D91"/>
    <mergeCell ref="H91:I91"/>
    <mergeCell ref="K91:L91"/>
    <mergeCell ref="P91:Q91"/>
    <mergeCell ref="R91:S91"/>
    <mergeCell ref="T91:U91"/>
    <mergeCell ref="C92:D92"/>
    <mergeCell ref="H92:I92"/>
    <mergeCell ref="K92:L92"/>
    <mergeCell ref="P92:Q92"/>
    <mergeCell ref="R92:S92"/>
    <mergeCell ref="T92:U92"/>
    <mergeCell ref="C93:D93"/>
    <mergeCell ref="H93:I93"/>
    <mergeCell ref="K93:L93"/>
    <mergeCell ref="P93:Q93"/>
    <mergeCell ref="R93:S93"/>
    <mergeCell ref="T93:U93"/>
    <mergeCell ref="C94:D94"/>
    <mergeCell ref="H94:I94"/>
    <mergeCell ref="K94:L94"/>
    <mergeCell ref="P94:Q94"/>
    <mergeCell ref="R94:S94"/>
    <mergeCell ref="T94:U94"/>
    <mergeCell ref="C95:D95"/>
    <mergeCell ref="H95:I95"/>
    <mergeCell ref="K95:L95"/>
    <mergeCell ref="P95:Q95"/>
    <mergeCell ref="R95:S95"/>
    <mergeCell ref="T95:U95"/>
    <mergeCell ref="C96:D96"/>
    <mergeCell ref="H96:I96"/>
    <mergeCell ref="K96:L96"/>
    <mergeCell ref="P96:Q96"/>
    <mergeCell ref="R96:S96"/>
    <mergeCell ref="T96:U96"/>
    <mergeCell ref="C97:D97"/>
    <mergeCell ref="H97:I97"/>
    <mergeCell ref="K97:L97"/>
    <mergeCell ref="P97:Q97"/>
    <mergeCell ref="R97:S97"/>
    <mergeCell ref="T97:U97"/>
    <mergeCell ref="C98:D98"/>
    <mergeCell ref="H98:I98"/>
    <mergeCell ref="K98:L98"/>
    <mergeCell ref="P98:Q98"/>
    <mergeCell ref="R98:S98"/>
    <mergeCell ref="T98:U98"/>
    <mergeCell ref="C99:D99"/>
    <mergeCell ref="H99:I99"/>
    <mergeCell ref="K99:L99"/>
    <mergeCell ref="P99:Q99"/>
    <mergeCell ref="R99:S99"/>
    <mergeCell ref="T99:U99"/>
    <mergeCell ref="C100:D100"/>
    <mergeCell ref="H100:I100"/>
    <mergeCell ref="K100:L100"/>
    <mergeCell ref="P100:Q100"/>
    <mergeCell ref="R100:S100"/>
    <mergeCell ref="T100:U100"/>
    <mergeCell ref="C101:D101"/>
    <mergeCell ref="H101:I101"/>
    <mergeCell ref="K101:L101"/>
    <mergeCell ref="P101:Q101"/>
    <mergeCell ref="R101:S101"/>
    <mergeCell ref="T101:U101"/>
    <mergeCell ref="C102:D102"/>
    <mergeCell ref="H102:I102"/>
    <mergeCell ref="K102:L102"/>
    <mergeCell ref="P102:Q102"/>
    <mergeCell ref="R102:S102"/>
    <mergeCell ref="T102:U102"/>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5:D105"/>
    <mergeCell ref="H105:I105"/>
    <mergeCell ref="K105:L105"/>
    <mergeCell ref="P105:Q105"/>
    <mergeCell ref="R105:S105"/>
    <mergeCell ref="T105:U105"/>
    <mergeCell ref="C106:D106"/>
    <mergeCell ref="H106:I106"/>
    <mergeCell ref="K106:L106"/>
    <mergeCell ref="P106:Q106"/>
    <mergeCell ref="R106:S106"/>
    <mergeCell ref="T106:U106"/>
    <mergeCell ref="C107:D107"/>
    <mergeCell ref="H107:I107"/>
    <mergeCell ref="K107:L107"/>
    <mergeCell ref="P107:Q107"/>
    <mergeCell ref="R107:S107"/>
    <mergeCell ref="T107:U107"/>
    <mergeCell ref="C108:D108"/>
    <mergeCell ref="H108:I108"/>
    <mergeCell ref="K108:L108"/>
    <mergeCell ref="P108:Q108"/>
    <mergeCell ref="R108:S108"/>
    <mergeCell ref="T108:U108"/>
  </mergeCells>
  <conditionalFormatting sqref="G46">
    <cfRule type="cellIs" priority="1" dxfId="16" operator="equal" stopIfTrue="1">
      <formula>"買"</formula>
    </cfRule>
    <cfRule type="cellIs" priority="2" dxfId="17" operator="equal" stopIfTrue="1">
      <formula>"売"</formula>
    </cfRule>
  </conditionalFormatting>
  <conditionalFormatting sqref="G9:G11 G14:G45 G47:G108">
    <cfRule type="cellIs" priority="7" dxfId="16" operator="equal" stopIfTrue="1">
      <formula>"買"</formula>
    </cfRule>
    <cfRule type="cellIs" priority="8" dxfId="17" operator="equal" stopIfTrue="1">
      <formula>"売"</formula>
    </cfRule>
  </conditionalFormatting>
  <conditionalFormatting sqref="G12">
    <cfRule type="cellIs" priority="5" dxfId="16" operator="equal" stopIfTrue="1">
      <formula>"買"</formula>
    </cfRule>
    <cfRule type="cellIs" priority="6" dxfId="17" operator="equal" stopIfTrue="1">
      <formula>"売"</formula>
    </cfRule>
  </conditionalFormatting>
  <conditionalFormatting sqref="G13">
    <cfRule type="cellIs" priority="3" dxfId="16" operator="equal" stopIfTrue="1">
      <formula>"買"</formula>
    </cfRule>
    <cfRule type="cellIs" priority="4" dxfId="17" operator="equal" stopIfTrue="1">
      <formula>"売"</formula>
    </cfRule>
  </conditionalFormatting>
  <dataValidations count="1">
    <dataValidation type="list" allowBlank="1" showInputMessage="1" showErrorMessage="1" sqref="G9:G108">
      <formula1>"買,売"</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Kingsoft Office 2010</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YUUYA YAMAMURA</dc:creator>
  <cp:keywords/>
  <dc:description/>
  <cp:lastModifiedBy>fp-tokai</cp:lastModifiedBy>
  <cp:lastPrinted>2015-07-15T10:17:15Z</cp:lastPrinted>
  <dcterms:created xsi:type="dcterms:W3CDTF">2013-10-09T23:04:08Z</dcterms:created>
  <dcterms:modified xsi:type="dcterms:W3CDTF">2016-03-17T15:58:48Z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